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35" windowWidth="19320" windowHeight="9165"/>
  </bookViews>
  <sheets>
    <sheet name="Surveys" sheetId="1" r:id="rId1"/>
  </sheets>
  <definedNames>
    <definedName name="DAILY_TOTAL">#REF!</definedName>
    <definedName name="JOB_TOTAL">#REF!</definedName>
    <definedName name="Macro1">[0]!Macro1</definedName>
    <definedName name="_xlnm.Print_Titles" localSheetId="0">Surveys!$14:$16</definedName>
  </definedNames>
  <calcPr calcId="124519"/>
</workbook>
</file>

<file path=xl/calcChain.xml><?xml version="1.0" encoding="utf-8"?>
<calcChain xmlns="http://schemas.openxmlformats.org/spreadsheetml/2006/main">
  <c r="AH301" i="1"/>
  <c r="AG301"/>
  <c r="AF301"/>
  <c r="AE301"/>
  <c r="AD301"/>
  <c r="T301"/>
  <c r="Q301"/>
  <c r="P301"/>
  <c r="O301"/>
  <c r="N301"/>
  <c r="M301"/>
  <c r="L301"/>
  <c r="K301"/>
  <c r="J301"/>
  <c r="I301"/>
  <c r="H301"/>
  <c r="G301"/>
  <c r="F301"/>
  <c r="A301"/>
  <c r="AH300"/>
  <c r="AG300"/>
  <c r="AF300"/>
  <c r="AE300"/>
  <c r="AD300"/>
  <c r="T300"/>
  <c r="Q300"/>
  <c r="P300"/>
  <c r="O300"/>
  <c r="N300"/>
  <c r="M300"/>
  <c r="L300"/>
  <c r="K300"/>
  <c r="J300"/>
  <c r="I300"/>
  <c r="H300"/>
  <c r="G300"/>
  <c r="F300"/>
  <c r="A300"/>
  <c r="AH299"/>
  <c r="AG299"/>
  <c r="AF299"/>
  <c r="AE299"/>
  <c r="AD299"/>
  <c r="T299"/>
  <c r="Q299"/>
  <c r="P299"/>
  <c r="O299"/>
  <c r="N299"/>
  <c r="M299"/>
  <c r="L299"/>
  <c r="K299"/>
  <c r="J299"/>
  <c r="I299"/>
  <c r="H299"/>
  <c r="G299"/>
  <c r="F299"/>
  <c r="A299"/>
  <c r="AH298"/>
  <c r="AG298"/>
  <c r="AF298"/>
  <c r="AE298"/>
  <c r="AD298"/>
  <c r="T298"/>
  <c r="Q298"/>
  <c r="P298"/>
  <c r="O298"/>
  <c r="N298"/>
  <c r="M298"/>
  <c r="L298"/>
  <c r="K298"/>
  <c r="J298"/>
  <c r="I298"/>
  <c r="H298"/>
  <c r="G298"/>
  <c r="F298"/>
  <c r="A298"/>
  <c r="AH297"/>
  <c r="AG297"/>
  <c r="AF297"/>
  <c r="AE297"/>
  <c r="AD297"/>
  <c r="T297"/>
  <c r="Q297"/>
  <c r="P297"/>
  <c r="O297"/>
  <c r="N297"/>
  <c r="M297"/>
  <c r="L297"/>
  <c r="K297"/>
  <c r="J297"/>
  <c r="I297"/>
  <c r="H297"/>
  <c r="G297"/>
  <c r="F297"/>
  <c r="A297"/>
  <c r="AH296"/>
  <c r="AG296"/>
  <c r="AF296"/>
  <c r="AE296"/>
  <c r="AD296"/>
  <c r="T296"/>
  <c r="Q296"/>
  <c r="P296"/>
  <c r="O296"/>
  <c r="N296"/>
  <c r="M296"/>
  <c r="L296"/>
  <c r="K296"/>
  <c r="J296"/>
  <c r="I296"/>
  <c r="H296"/>
  <c r="G296"/>
  <c r="F296"/>
  <c r="A296"/>
  <c r="AH295"/>
  <c r="AG295"/>
  <c r="AF295"/>
  <c r="AE295"/>
  <c r="AD295"/>
  <c r="T295"/>
  <c r="Q295"/>
  <c r="P295"/>
  <c r="O295"/>
  <c r="N295"/>
  <c r="M295"/>
  <c r="L295"/>
  <c r="K295"/>
  <c r="J295"/>
  <c r="I295"/>
  <c r="H295"/>
  <c r="G295"/>
  <c r="F295"/>
  <c r="A295"/>
  <c r="AH294"/>
  <c r="AG294"/>
  <c r="AF294"/>
  <c r="AE294"/>
  <c r="AD294"/>
  <c r="T294"/>
  <c r="Q294"/>
  <c r="P294"/>
  <c r="O294"/>
  <c r="N294"/>
  <c r="M294"/>
  <c r="L294"/>
  <c r="K294"/>
  <c r="J294"/>
  <c r="I294"/>
  <c r="H294"/>
  <c r="G294"/>
  <c r="F294"/>
  <c r="A294"/>
  <c r="AH293"/>
  <c r="AG293"/>
  <c r="AF293"/>
  <c r="AE293"/>
  <c r="AD293"/>
  <c r="T293"/>
  <c r="Q293"/>
  <c r="P293"/>
  <c r="O293"/>
  <c r="N293"/>
  <c r="M293"/>
  <c r="L293"/>
  <c r="K293"/>
  <c r="J293"/>
  <c r="I293"/>
  <c r="H293"/>
  <c r="G293"/>
  <c r="F293"/>
  <c r="A293"/>
  <c r="AH292"/>
  <c r="AG292"/>
  <c r="AF292"/>
  <c r="AE292"/>
  <c r="AD292"/>
  <c r="T292"/>
  <c r="Q292"/>
  <c r="P292"/>
  <c r="O292"/>
  <c r="N292"/>
  <c r="M292"/>
  <c r="L292"/>
  <c r="K292"/>
  <c r="J292"/>
  <c r="I292"/>
  <c r="H292"/>
  <c r="G292"/>
  <c r="F292"/>
  <c r="A292"/>
  <c r="AH291"/>
  <c r="AG291"/>
  <c r="AF291"/>
  <c r="AE291"/>
  <c r="AD291"/>
  <c r="T291"/>
  <c r="Q291"/>
  <c r="P291"/>
  <c r="O291"/>
  <c r="N291"/>
  <c r="M291"/>
  <c r="L291"/>
  <c r="K291"/>
  <c r="J291"/>
  <c r="I291"/>
  <c r="H291"/>
  <c r="G291"/>
  <c r="F291"/>
  <c r="A291"/>
  <c r="AH290"/>
  <c r="AG290"/>
  <c r="AF290"/>
  <c r="AE290"/>
  <c r="AD290"/>
  <c r="T290"/>
  <c r="Q290"/>
  <c r="P290"/>
  <c r="O290"/>
  <c r="N290"/>
  <c r="M290"/>
  <c r="L290"/>
  <c r="K290"/>
  <c r="J290"/>
  <c r="I290"/>
  <c r="H290"/>
  <c r="G290"/>
  <c r="F290"/>
  <c r="A290"/>
  <c r="AH289"/>
  <c r="AG289"/>
  <c r="AF289"/>
  <c r="AE289"/>
  <c r="AD289"/>
  <c r="T289"/>
  <c r="Q289"/>
  <c r="P289"/>
  <c r="O289"/>
  <c r="N289"/>
  <c r="M289"/>
  <c r="L289"/>
  <c r="K289"/>
  <c r="J289"/>
  <c r="I289"/>
  <c r="H289"/>
  <c r="G289"/>
  <c r="F289"/>
  <c r="A289"/>
  <c r="AH288"/>
  <c r="AG288"/>
  <c r="AF288"/>
  <c r="AE288"/>
  <c r="AD288"/>
  <c r="T288"/>
  <c r="Q288"/>
  <c r="P288"/>
  <c r="O288"/>
  <c r="N288"/>
  <c r="M288"/>
  <c r="L288"/>
  <c r="K288"/>
  <c r="J288"/>
  <c r="I288"/>
  <c r="H288"/>
  <c r="G288"/>
  <c r="F288"/>
  <c r="A288"/>
  <c r="AH287"/>
  <c r="AG287"/>
  <c r="AF287"/>
  <c r="AE287"/>
  <c r="AD287"/>
  <c r="T287"/>
  <c r="Q287"/>
  <c r="P287"/>
  <c r="O287"/>
  <c r="N287"/>
  <c r="M287"/>
  <c r="L287"/>
  <c r="K287"/>
  <c r="J287"/>
  <c r="I287"/>
  <c r="H287"/>
  <c r="G287"/>
  <c r="F287"/>
  <c r="A287"/>
  <c r="AH286"/>
  <c r="AG286"/>
  <c r="AF286"/>
  <c r="AE286"/>
  <c r="AD286"/>
  <c r="T286"/>
  <c r="Q286"/>
  <c r="P286"/>
  <c r="O286"/>
  <c r="N286"/>
  <c r="M286"/>
  <c r="L286"/>
  <c r="K286"/>
  <c r="J286"/>
  <c r="I286"/>
  <c r="H286"/>
  <c r="G286"/>
  <c r="F286"/>
  <c r="A286"/>
  <c r="AH285"/>
  <c r="AG285"/>
  <c r="AF285"/>
  <c r="AE285"/>
  <c r="AD285"/>
  <c r="T285"/>
  <c r="Q285"/>
  <c r="P285"/>
  <c r="O285"/>
  <c r="N285"/>
  <c r="M285"/>
  <c r="L285"/>
  <c r="K285"/>
  <c r="J285"/>
  <c r="I285"/>
  <c r="H285"/>
  <c r="G285"/>
  <c r="F285"/>
  <c r="A285"/>
  <c r="AH284"/>
  <c r="AG284"/>
  <c r="AF284"/>
  <c r="AE284"/>
  <c r="AD284"/>
  <c r="T284"/>
  <c r="Q284"/>
  <c r="P284"/>
  <c r="O284"/>
  <c r="N284"/>
  <c r="M284"/>
  <c r="L284"/>
  <c r="K284"/>
  <c r="J284"/>
  <c r="I284"/>
  <c r="H284"/>
  <c r="G284"/>
  <c r="F284"/>
  <c r="A284"/>
  <c r="AH283"/>
  <c r="AG283"/>
  <c r="AF283"/>
  <c r="AE283"/>
  <c r="AD283"/>
  <c r="T283"/>
  <c r="Q283"/>
  <c r="P283"/>
  <c r="O283"/>
  <c r="N283"/>
  <c r="M283"/>
  <c r="L283"/>
  <c r="K283"/>
  <c r="J283"/>
  <c r="I283"/>
  <c r="H283"/>
  <c r="G283"/>
  <c r="F283"/>
  <c r="A283"/>
  <c r="AH282"/>
  <c r="AG282"/>
  <c r="AF282"/>
  <c r="AE282"/>
  <c r="AD282"/>
  <c r="T282"/>
  <c r="Q282"/>
  <c r="P282"/>
  <c r="O282"/>
  <c r="N282"/>
  <c r="M282"/>
  <c r="L282"/>
  <c r="K282"/>
  <c r="J282"/>
  <c r="I282"/>
  <c r="H282"/>
  <c r="G282"/>
  <c r="F282"/>
  <c r="A282"/>
  <c r="AH281"/>
  <c r="AG281"/>
  <c r="AF281"/>
  <c r="AE281"/>
  <c r="AD281"/>
  <c r="T281"/>
  <c r="Q281"/>
  <c r="P281"/>
  <c r="O281"/>
  <c r="N281"/>
  <c r="M281"/>
  <c r="L281"/>
  <c r="K281"/>
  <c r="J281"/>
  <c r="I281"/>
  <c r="H281"/>
  <c r="G281"/>
  <c r="F281"/>
  <c r="A281"/>
  <c r="AH280"/>
  <c r="AG280"/>
  <c r="AF280"/>
  <c r="AE280"/>
  <c r="AD280"/>
  <c r="T280"/>
  <c r="Q280"/>
  <c r="P280"/>
  <c r="O280"/>
  <c r="N280"/>
  <c r="M280"/>
  <c r="L280"/>
  <c r="K280"/>
  <c r="J280"/>
  <c r="I280"/>
  <c r="H280"/>
  <c r="G280"/>
  <c r="F280"/>
  <c r="A280"/>
  <c r="AH279"/>
  <c r="AG279"/>
  <c r="AF279"/>
  <c r="AE279"/>
  <c r="AD279"/>
  <c r="T279"/>
  <c r="Q279"/>
  <c r="P279"/>
  <c r="O279"/>
  <c r="N279"/>
  <c r="M279"/>
  <c r="L279"/>
  <c r="K279"/>
  <c r="J279"/>
  <c r="I279"/>
  <c r="H279"/>
  <c r="G279"/>
  <c r="F279"/>
  <c r="A279"/>
  <c r="AH278"/>
  <c r="AG278"/>
  <c r="AF278"/>
  <c r="AE278"/>
  <c r="AD278"/>
  <c r="T278"/>
  <c r="Q278"/>
  <c r="P278"/>
  <c r="O278"/>
  <c r="N278"/>
  <c r="M278"/>
  <c r="L278"/>
  <c r="K278"/>
  <c r="J278"/>
  <c r="I278"/>
  <c r="H278"/>
  <c r="G278"/>
  <c r="F278"/>
  <c r="A278"/>
  <c r="AH277"/>
  <c r="AG277"/>
  <c r="AF277"/>
  <c r="AE277"/>
  <c r="AD277"/>
  <c r="T277"/>
  <c r="Q277"/>
  <c r="P277"/>
  <c r="O277"/>
  <c r="N277"/>
  <c r="M277"/>
  <c r="L277"/>
  <c r="K277"/>
  <c r="J277"/>
  <c r="I277"/>
  <c r="H277"/>
  <c r="G277"/>
  <c r="F277"/>
  <c r="A277"/>
  <c r="AH276"/>
  <c r="AG276"/>
  <c r="AF276"/>
  <c r="AE276"/>
  <c r="AD276"/>
  <c r="T276"/>
  <c r="Q276"/>
  <c r="P276"/>
  <c r="O276"/>
  <c r="N276"/>
  <c r="M276"/>
  <c r="L276"/>
  <c r="K276"/>
  <c r="J276"/>
  <c r="I276"/>
  <c r="H276"/>
  <c r="G276"/>
  <c r="F276"/>
  <c r="A276"/>
  <c r="AH275"/>
  <c r="AG275"/>
  <c r="AF275"/>
  <c r="AE275"/>
  <c r="AD275"/>
  <c r="T275"/>
  <c r="Q275"/>
  <c r="P275"/>
  <c r="O275"/>
  <c r="N275"/>
  <c r="M275"/>
  <c r="L275"/>
  <c r="K275"/>
  <c r="J275"/>
  <c r="I275"/>
  <c r="H275"/>
  <c r="G275"/>
  <c r="F275"/>
  <c r="A275"/>
  <c r="AH274"/>
  <c r="AG274"/>
  <c r="AF274"/>
  <c r="AE274"/>
  <c r="AD274"/>
  <c r="T274"/>
  <c r="Q274"/>
  <c r="P274"/>
  <c r="O274"/>
  <c r="N274"/>
  <c r="M274"/>
  <c r="L274"/>
  <c r="K274"/>
  <c r="J274"/>
  <c r="I274"/>
  <c r="H274"/>
  <c r="G274"/>
  <c r="F274"/>
  <c r="A274"/>
  <c r="AH273"/>
  <c r="AG273"/>
  <c r="AF273"/>
  <c r="AE273"/>
  <c r="AD273"/>
  <c r="T273"/>
  <c r="Q273"/>
  <c r="P273"/>
  <c r="O273"/>
  <c r="N273"/>
  <c r="M273"/>
  <c r="L273"/>
  <c r="K273"/>
  <c r="J273"/>
  <c r="I273"/>
  <c r="H273"/>
  <c r="G273"/>
  <c r="F273"/>
  <c r="A273"/>
  <c r="AH272"/>
  <c r="AG272"/>
  <c r="AF272"/>
  <c r="AE272"/>
  <c r="AD272"/>
  <c r="T272"/>
  <c r="Q272"/>
  <c r="P272"/>
  <c r="O272"/>
  <c r="N272"/>
  <c r="M272"/>
  <c r="L272"/>
  <c r="K272"/>
  <c r="J272"/>
  <c r="I272"/>
  <c r="H272"/>
  <c r="G272"/>
  <c r="F272"/>
  <c r="A272"/>
  <c r="AH271"/>
  <c r="AG271"/>
  <c r="AF271"/>
  <c r="AE271"/>
  <c r="AD271"/>
  <c r="T271"/>
  <c r="Q271"/>
  <c r="P271"/>
  <c r="O271"/>
  <c r="N271"/>
  <c r="M271"/>
  <c r="L271"/>
  <c r="K271"/>
  <c r="J271"/>
  <c r="I271"/>
  <c r="H271"/>
  <c r="G271"/>
  <c r="F271"/>
  <c r="A271"/>
  <c r="AH270"/>
  <c r="AG270"/>
  <c r="AF270"/>
  <c r="AE270"/>
  <c r="AD270"/>
  <c r="T270"/>
  <c r="Q270"/>
  <c r="P270"/>
  <c r="O270"/>
  <c r="N270"/>
  <c r="M270"/>
  <c r="L270"/>
  <c r="K270"/>
  <c r="J270"/>
  <c r="I270"/>
  <c r="H270"/>
  <c r="G270"/>
  <c r="F270"/>
  <c r="A270"/>
  <c r="AH269"/>
  <c r="AG269"/>
  <c r="AF269"/>
  <c r="AE269"/>
  <c r="AD269"/>
  <c r="T269"/>
  <c r="Q269"/>
  <c r="P269"/>
  <c r="O269"/>
  <c r="N269"/>
  <c r="M269"/>
  <c r="L269"/>
  <c r="K269"/>
  <c r="J269"/>
  <c r="I269"/>
  <c r="H269"/>
  <c r="G269"/>
  <c r="F269"/>
  <c r="A269"/>
  <c r="AH268"/>
  <c r="AG268"/>
  <c r="AF268"/>
  <c r="AE268"/>
  <c r="AD268"/>
  <c r="T268"/>
  <c r="Q268"/>
  <c r="P268"/>
  <c r="O268"/>
  <c r="N268"/>
  <c r="M268"/>
  <c r="L268"/>
  <c r="K268"/>
  <c r="J268"/>
  <c r="I268"/>
  <c r="H268"/>
  <c r="G268"/>
  <c r="F268"/>
  <c r="A268"/>
  <c r="AH267"/>
  <c r="AG267"/>
  <c r="AF267"/>
  <c r="AE267"/>
  <c r="AD267"/>
  <c r="T267"/>
  <c r="Q267"/>
  <c r="P267"/>
  <c r="O267"/>
  <c r="N267"/>
  <c r="M267"/>
  <c r="L267"/>
  <c r="K267"/>
  <c r="J267"/>
  <c r="I267"/>
  <c r="H267"/>
  <c r="G267"/>
  <c r="F267"/>
  <c r="A267"/>
  <c r="AH266"/>
  <c r="AG266"/>
  <c r="AF266"/>
  <c r="AE266"/>
  <c r="AD266"/>
  <c r="T266"/>
  <c r="Q266"/>
  <c r="P266"/>
  <c r="O266"/>
  <c r="N266"/>
  <c r="M266"/>
  <c r="L266"/>
  <c r="K266"/>
  <c r="J266"/>
  <c r="I266"/>
  <c r="H266"/>
  <c r="G266"/>
  <c r="F266"/>
  <c r="A266"/>
  <c r="AH265"/>
  <c r="AG265"/>
  <c r="AF265"/>
  <c r="AE265"/>
  <c r="AD265"/>
  <c r="T265"/>
  <c r="Q265"/>
  <c r="P265"/>
  <c r="O265"/>
  <c r="N265"/>
  <c r="M265"/>
  <c r="L265"/>
  <c r="K265"/>
  <c r="J265"/>
  <c r="I265"/>
  <c r="H265"/>
  <c r="G265"/>
  <c r="F265"/>
  <c r="A265"/>
  <c r="AH264"/>
  <c r="AG264"/>
  <c r="AF264"/>
  <c r="AE264"/>
  <c r="AD264"/>
  <c r="T264"/>
  <c r="Q264"/>
  <c r="P264"/>
  <c r="O264"/>
  <c r="N264"/>
  <c r="M264"/>
  <c r="L264"/>
  <c r="K264"/>
  <c r="J264"/>
  <c r="I264"/>
  <c r="H264"/>
  <c r="G264"/>
  <c r="F264"/>
  <c r="A264"/>
  <c r="AH263"/>
  <c r="AG263"/>
  <c r="AF263"/>
  <c r="AE263"/>
  <c r="AD263"/>
  <c r="T263"/>
  <c r="Q263"/>
  <c r="P263"/>
  <c r="O263"/>
  <c r="N263"/>
  <c r="M263"/>
  <c r="L263"/>
  <c r="K263"/>
  <c r="J263"/>
  <c r="I263"/>
  <c r="H263"/>
  <c r="G263"/>
  <c r="F263"/>
  <c r="A263"/>
  <c r="AH262"/>
  <c r="AG262"/>
  <c r="AF262"/>
  <c r="AE262"/>
  <c r="AD262"/>
  <c r="T262"/>
  <c r="Q262"/>
  <c r="P262"/>
  <c r="O262"/>
  <c r="N262"/>
  <c r="M262"/>
  <c r="L262"/>
  <c r="K262"/>
  <c r="J262"/>
  <c r="I262"/>
  <c r="H262"/>
  <c r="G262"/>
  <c r="F262"/>
  <c r="A262"/>
  <c r="AH261"/>
  <c r="AG261"/>
  <c r="AF261"/>
  <c r="AE261"/>
  <c r="AD261"/>
  <c r="T261"/>
  <c r="Q261"/>
  <c r="P261"/>
  <c r="O261"/>
  <c r="N261"/>
  <c r="M261"/>
  <c r="L261"/>
  <c r="K261"/>
  <c r="J261"/>
  <c r="I261"/>
  <c r="H261"/>
  <c r="G261"/>
  <c r="F261"/>
  <c r="A261"/>
  <c r="AH260"/>
  <c r="AG260"/>
  <c r="AF260"/>
  <c r="AE260"/>
  <c r="AD260"/>
  <c r="T260"/>
  <c r="Q260"/>
  <c r="P260"/>
  <c r="O260"/>
  <c r="N260"/>
  <c r="M260"/>
  <c r="L260"/>
  <c r="K260"/>
  <c r="J260"/>
  <c r="I260"/>
  <c r="H260"/>
  <c r="G260"/>
  <c r="F260"/>
  <c r="A260"/>
  <c r="AH259"/>
  <c r="AG259"/>
  <c r="AF259"/>
  <c r="AE259"/>
  <c r="AD259"/>
  <c r="T259"/>
  <c r="Q259"/>
  <c r="P259"/>
  <c r="O259"/>
  <c r="N259"/>
  <c r="M259"/>
  <c r="L259"/>
  <c r="K259"/>
  <c r="J259"/>
  <c r="I259"/>
  <c r="H259"/>
  <c r="G259"/>
  <c r="F259"/>
  <c r="A259"/>
  <c r="AH258"/>
  <c r="AG258"/>
  <c r="AF258"/>
  <c r="AE258"/>
  <c r="AD258"/>
  <c r="T258"/>
  <c r="Q258"/>
  <c r="P258"/>
  <c r="O258"/>
  <c r="N258"/>
  <c r="M258"/>
  <c r="L258"/>
  <c r="K258"/>
  <c r="J258"/>
  <c r="I258"/>
  <c r="H258"/>
  <c r="G258"/>
  <c r="F258"/>
  <c r="A258"/>
  <c r="AH257"/>
  <c r="AG257"/>
  <c r="AF257"/>
  <c r="AE257"/>
  <c r="AD257"/>
  <c r="T257"/>
  <c r="Q257"/>
  <c r="P257"/>
  <c r="O257"/>
  <c r="N257"/>
  <c r="M257"/>
  <c r="L257"/>
  <c r="K257"/>
  <c r="J257"/>
  <c r="I257"/>
  <c r="H257"/>
  <c r="G257"/>
  <c r="F257"/>
  <c r="A257"/>
  <c r="AH256"/>
  <c r="AG256"/>
  <c r="AF256"/>
  <c r="AE256"/>
  <c r="AD256"/>
  <c r="T256"/>
  <c r="Q256"/>
  <c r="P256"/>
  <c r="O256"/>
  <c r="N256"/>
  <c r="M256"/>
  <c r="L256"/>
  <c r="K256"/>
  <c r="J256"/>
  <c r="I256"/>
  <c r="H256"/>
  <c r="G256"/>
  <c r="F256"/>
  <c r="A256"/>
  <c r="AH255"/>
  <c r="AG255"/>
  <c r="AF255"/>
  <c r="AE255"/>
  <c r="AD255"/>
  <c r="T255"/>
  <c r="Q255"/>
  <c r="P255"/>
  <c r="O255"/>
  <c r="N255"/>
  <c r="M255"/>
  <c r="L255"/>
  <c r="K255"/>
  <c r="J255"/>
  <c r="I255"/>
  <c r="H255"/>
  <c r="G255"/>
  <c r="F255"/>
  <c r="A255"/>
  <c r="AH254"/>
  <c r="AG254"/>
  <c r="AF254"/>
  <c r="AE254"/>
  <c r="AD254"/>
  <c r="T254"/>
  <c r="Q254"/>
  <c r="P254"/>
  <c r="O254"/>
  <c r="N254"/>
  <c r="M254"/>
  <c r="L254"/>
  <c r="K254"/>
  <c r="J254"/>
  <c r="I254"/>
  <c r="H254"/>
  <c r="G254"/>
  <c r="F254"/>
  <c r="A254"/>
  <c r="AH253"/>
  <c r="AG253"/>
  <c r="AF253"/>
  <c r="AE253"/>
  <c r="AD253"/>
  <c r="T253"/>
  <c r="Q253"/>
  <c r="P253"/>
  <c r="O253"/>
  <c r="N253"/>
  <c r="M253"/>
  <c r="L253"/>
  <c r="K253"/>
  <c r="J253"/>
  <c r="I253"/>
  <c r="H253"/>
  <c r="G253"/>
  <c r="F253"/>
  <c r="A253"/>
  <c r="AH252"/>
  <c r="AG252"/>
  <c r="AF252"/>
  <c r="AE252"/>
  <c r="AD252"/>
  <c r="T252"/>
  <c r="Q252"/>
  <c r="P252"/>
  <c r="O252"/>
  <c r="N252"/>
  <c r="M252"/>
  <c r="L252"/>
  <c r="K252"/>
  <c r="J252"/>
  <c r="I252"/>
  <c r="H252"/>
  <c r="G252"/>
  <c r="F252"/>
  <c r="A252"/>
  <c r="AH251"/>
  <c r="AG251"/>
  <c r="AF251"/>
  <c r="AE251"/>
  <c r="AD251"/>
  <c r="T251"/>
  <c r="Q251"/>
  <c r="P251"/>
  <c r="O251"/>
  <c r="N251"/>
  <c r="M251"/>
  <c r="L251"/>
  <c r="K251"/>
  <c r="J251"/>
  <c r="I251"/>
  <c r="H251"/>
  <c r="G251"/>
  <c r="F251"/>
  <c r="A251"/>
  <c r="AH250"/>
  <c r="AG250"/>
  <c r="AF250"/>
  <c r="AE250"/>
  <c r="AD250"/>
  <c r="T250"/>
  <c r="Q250"/>
  <c r="P250"/>
  <c r="O250"/>
  <c r="N250"/>
  <c r="M250"/>
  <c r="L250"/>
  <c r="K250"/>
  <c r="J250"/>
  <c r="I250"/>
  <c r="H250"/>
  <c r="G250"/>
  <c r="F250"/>
  <c r="A250"/>
  <c r="AH249"/>
  <c r="AG249"/>
  <c r="AF249"/>
  <c r="AE249"/>
  <c r="AD249"/>
  <c r="T249"/>
  <c r="Q249"/>
  <c r="P249"/>
  <c r="O249"/>
  <c r="N249"/>
  <c r="M249"/>
  <c r="L249"/>
  <c r="K249"/>
  <c r="J249"/>
  <c r="I249"/>
  <c r="H249"/>
  <c r="G249"/>
  <c r="F249"/>
  <c r="A249"/>
  <c r="AH248"/>
  <c r="AG248"/>
  <c r="AF248"/>
  <c r="AE248"/>
  <c r="AD248"/>
  <c r="T248"/>
  <c r="Q248"/>
  <c r="P248"/>
  <c r="O248"/>
  <c r="N248"/>
  <c r="M248"/>
  <c r="L248"/>
  <c r="K248"/>
  <c r="J248"/>
  <c r="I248"/>
  <c r="H248"/>
  <c r="G248"/>
  <c r="F248"/>
  <c r="A248"/>
  <c r="AH247"/>
  <c r="AG247"/>
  <c r="AF247"/>
  <c r="AE247"/>
  <c r="AD247"/>
  <c r="T247"/>
  <c r="Q247"/>
  <c r="P247"/>
  <c r="O247"/>
  <c r="N247"/>
  <c r="M247"/>
  <c r="L247"/>
  <c r="K247"/>
  <c r="J247"/>
  <c r="I247"/>
  <c r="H247"/>
  <c r="G247"/>
  <c r="F247"/>
  <c r="A247"/>
  <c r="AH246"/>
  <c r="AG246"/>
  <c r="AF246"/>
  <c r="AE246"/>
  <c r="AD246"/>
  <c r="T246"/>
  <c r="Q246"/>
  <c r="P246"/>
  <c r="O246"/>
  <c r="N246"/>
  <c r="M246"/>
  <c r="L246"/>
  <c r="K246"/>
  <c r="J246"/>
  <c r="I246"/>
  <c r="H246"/>
  <c r="G246"/>
  <c r="F246"/>
  <c r="A246"/>
  <c r="AH245"/>
  <c r="AG245"/>
  <c r="AF245"/>
  <c r="AE245"/>
  <c r="AD245"/>
  <c r="T245"/>
  <c r="Q245"/>
  <c r="P245"/>
  <c r="O245"/>
  <c r="N245"/>
  <c r="M245"/>
  <c r="L245"/>
  <c r="K245"/>
  <c r="J245"/>
  <c r="I245"/>
  <c r="H245"/>
  <c r="G245"/>
  <c r="F245"/>
  <c r="A245"/>
  <c r="AH244"/>
  <c r="AG244"/>
  <c r="AF244"/>
  <c r="AE244"/>
  <c r="AD244"/>
  <c r="T244"/>
  <c r="Q244"/>
  <c r="P244"/>
  <c r="O244"/>
  <c r="N244"/>
  <c r="M244"/>
  <c r="L244"/>
  <c r="K244"/>
  <c r="J244"/>
  <c r="I244"/>
  <c r="H244"/>
  <c r="G244"/>
  <c r="F244"/>
  <c r="A244"/>
  <c r="AH243"/>
  <c r="AG243"/>
  <c r="AF243"/>
  <c r="AE243"/>
  <c r="AD243"/>
  <c r="T243"/>
  <c r="Q243"/>
  <c r="P243"/>
  <c r="O243"/>
  <c r="N243"/>
  <c r="M243"/>
  <c r="L243"/>
  <c r="K243"/>
  <c r="J243"/>
  <c r="I243"/>
  <c r="H243"/>
  <c r="G243"/>
  <c r="F243"/>
  <c r="A243"/>
  <c r="AH242"/>
  <c r="AG242"/>
  <c r="AF242"/>
  <c r="AE242"/>
  <c r="AD242"/>
  <c r="T242"/>
  <c r="Q242"/>
  <c r="P242"/>
  <c r="O242"/>
  <c r="N242"/>
  <c r="M242"/>
  <c r="L242"/>
  <c r="K242"/>
  <c r="J242"/>
  <c r="I242"/>
  <c r="H242"/>
  <c r="G242"/>
  <c r="F242"/>
  <c r="A242"/>
  <c r="AH241"/>
  <c r="AG241"/>
  <c r="AF241"/>
  <c r="AE241"/>
  <c r="AD241"/>
  <c r="T241"/>
  <c r="Q241"/>
  <c r="P241"/>
  <c r="O241"/>
  <c r="N241"/>
  <c r="M241"/>
  <c r="L241"/>
  <c r="K241"/>
  <c r="J241"/>
  <c r="I241"/>
  <c r="H241"/>
  <c r="G241"/>
  <c r="F241"/>
  <c r="A241"/>
  <c r="AH240"/>
  <c r="AG240"/>
  <c r="AF240"/>
  <c r="AE240"/>
  <c r="AD240"/>
  <c r="T240"/>
  <c r="Q240"/>
  <c r="P240"/>
  <c r="O240"/>
  <c r="N240"/>
  <c r="M240"/>
  <c r="L240"/>
  <c r="K240"/>
  <c r="J240"/>
  <c r="I240"/>
  <c r="H240"/>
  <c r="G240"/>
  <c r="F240"/>
  <c r="A240"/>
  <c r="AH239"/>
  <c r="AG239"/>
  <c r="AF239"/>
  <c r="AE239"/>
  <c r="AD239"/>
  <c r="T239"/>
  <c r="Q239"/>
  <c r="P239"/>
  <c r="O239"/>
  <c r="N239"/>
  <c r="M239"/>
  <c r="L239"/>
  <c r="K239"/>
  <c r="J239"/>
  <c r="I239"/>
  <c r="H239"/>
  <c r="G239"/>
  <c r="F239"/>
  <c r="A239"/>
  <c r="AH238"/>
  <c r="AG238"/>
  <c r="AF238"/>
  <c r="AE238"/>
  <c r="AD238"/>
  <c r="T238"/>
  <c r="Q238"/>
  <c r="P238"/>
  <c r="O238"/>
  <c r="N238"/>
  <c r="M238"/>
  <c r="L238"/>
  <c r="K238"/>
  <c r="J238"/>
  <c r="I238"/>
  <c r="H238"/>
  <c r="G238"/>
  <c r="F238"/>
  <c r="A238"/>
  <c r="AH237"/>
  <c r="AG237"/>
  <c r="AF237"/>
  <c r="AE237"/>
  <c r="AD237"/>
  <c r="T237"/>
  <c r="Q237"/>
  <c r="P237"/>
  <c r="O237"/>
  <c r="N237"/>
  <c r="M237"/>
  <c r="L237"/>
  <c r="K237"/>
  <c r="J237"/>
  <c r="I237"/>
  <c r="H237"/>
  <c r="G237"/>
  <c r="F237"/>
  <c r="A237"/>
  <c r="AH236"/>
  <c r="AG236"/>
  <c r="AF236"/>
  <c r="AE236"/>
  <c r="AD236"/>
  <c r="T236"/>
  <c r="Q236"/>
  <c r="P236"/>
  <c r="O236"/>
  <c r="N236"/>
  <c r="M236"/>
  <c r="L236"/>
  <c r="K236"/>
  <c r="J236"/>
  <c r="I236"/>
  <c r="H236"/>
  <c r="G236"/>
  <c r="F236"/>
  <c r="A236"/>
  <c r="AH235"/>
  <c r="AG235"/>
  <c r="AF235"/>
  <c r="AE235"/>
  <c r="AD235"/>
  <c r="T235"/>
  <c r="Q235"/>
  <c r="P235"/>
  <c r="O235"/>
  <c r="N235"/>
  <c r="M235"/>
  <c r="L235"/>
  <c r="K235"/>
  <c r="J235"/>
  <c r="I235"/>
  <c r="H235"/>
  <c r="G235"/>
  <c r="F235"/>
  <c r="A235"/>
  <c r="AH234"/>
  <c r="AG234"/>
  <c r="AF234"/>
  <c r="AE234"/>
  <c r="AD234"/>
  <c r="T234"/>
  <c r="Q234"/>
  <c r="P234"/>
  <c r="O234"/>
  <c r="N234"/>
  <c r="M234"/>
  <c r="L234"/>
  <c r="K234"/>
  <c r="J234"/>
  <c r="I234"/>
  <c r="H234"/>
  <c r="G234"/>
  <c r="F234"/>
  <c r="A234"/>
  <c r="AH233"/>
  <c r="AG233"/>
  <c r="AF233"/>
  <c r="AE233"/>
  <c r="AD233"/>
  <c r="T233"/>
  <c r="Q233"/>
  <c r="P233"/>
  <c r="O233"/>
  <c r="N233"/>
  <c r="M233"/>
  <c r="L233"/>
  <c r="K233"/>
  <c r="J233"/>
  <c r="I233"/>
  <c r="H233"/>
  <c r="G233"/>
  <c r="F233"/>
  <c r="A233"/>
  <c r="AH232"/>
  <c r="AG232"/>
  <c r="AF232"/>
  <c r="AE232"/>
  <c r="AD232"/>
  <c r="T232"/>
  <c r="Q232"/>
  <c r="P232"/>
  <c r="O232"/>
  <c r="N232"/>
  <c r="M232"/>
  <c r="L232"/>
  <c r="K232"/>
  <c r="J232"/>
  <c r="I232"/>
  <c r="H232"/>
  <c r="G232"/>
  <c r="F232"/>
  <c r="A232"/>
  <c r="AH231"/>
  <c r="AG231"/>
  <c r="AF231"/>
  <c r="AE231"/>
  <c r="AD231"/>
  <c r="T231"/>
  <c r="Q231"/>
  <c r="P231"/>
  <c r="O231"/>
  <c r="N231"/>
  <c r="M231"/>
  <c r="L231"/>
  <c r="K231"/>
  <c r="J231"/>
  <c r="I231"/>
  <c r="H231"/>
  <c r="G231"/>
  <c r="F231"/>
  <c r="A231"/>
  <c r="AH230"/>
  <c r="AG230"/>
  <c r="AF230"/>
  <c r="AE230"/>
  <c r="AD230"/>
  <c r="T230"/>
  <c r="Q230"/>
  <c r="P230"/>
  <c r="O230"/>
  <c r="N230"/>
  <c r="M230"/>
  <c r="L230"/>
  <c r="K230"/>
  <c r="J230"/>
  <c r="I230"/>
  <c r="H230"/>
  <c r="G230"/>
  <c r="F230"/>
  <c r="A230"/>
  <c r="AH229"/>
  <c r="AG229"/>
  <c r="AF229"/>
  <c r="AE229"/>
  <c r="AD229"/>
  <c r="T229"/>
  <c r="Q229"/>
  <c r="P229"/>
  <c r="O229"/>
  <c r="N229"/>
  <c r="M229"/>
  <c r="L229"/>
  <c r="K229"/>
  <c r="J229"/>
  <c r="I229"/>
  <c r="H229"/>
  <c r="G229"/>
  <c r="F229"/>
  <c r="A229"/>
  <c r="AH228"/>
  <c r="AG228"/>
  <c r="AF228"/>
  <c r="AE228"/>
  <c r="AD228"/>
  <c r="T228"/>
  <c r="Q228"/>
  <c r="P228"/>
  <c r="O228"/>
  <c r="N228"/>
  <c r="M228"/>
  <c r="L228"/>
  <c r="K228"/>
  <c r="J228"/>
  <c r="I228"/>
  <c r="H228"/>
  <c r="G228"/>
  <c r="F228"/>
  <c r="A228"/>
  <c r="AH227"/>
  <c r="AG227"/>
  <c r="AF227"/>
  <c r="AE227"/>
  <c r="AD227"/>
  <c r="T227"/>
  <c r="Q227"/>
  <c r="P227"/>
  <c r="O227"/>
  <c r="N227"/>
  <c r="M227"/>
  <c r="L227"/>
  <c r="K227"/>
  <c r="J227"/>
  <c r="I227"/>
  <c r="H227"/>
  <c r="G227"/>
  <c r="F227"/>
  <c r="A227"/>
  <c r="AH226"/>
  <c r="AG226"/>
  <c r="AF226"/>
  <c r="AE226"/>
  <c r="AD226"/>
  <c r="T226"/>
  <c r="Q226"/>
  <c r="P226"/>
  <c r="O226"/>
  <c r="N226"/>
  <c r="M226"/>
  <c r="L226"/>
  <c r="K226"/>
  <c r="J226"/>
  <c r="I226"/>
  <c r="H226"/>
  <c r="G226"/>
  <c r="F226"/>
  <c r="A226"/>
  <c r="AH225"/>
  <c r="AG225"/>
  <c r="AF225"/>
  <c r="AE225"/>
  <c r="AD225"/>
  <c r="T225"/>
  <c r="Q225"/>
  <c r="P225"/>
  <c r="O225"/>
  <c r="N225"/>
  <c r="M225"/>
  <c r="L225"/>
  <c r="K225"/>
  <c r="J225"/>
  <c r="I225"/>
  <c r="H225"/>
  <c r="G225"/>
  <c r="F225"/>
  <c r="A225"/>
  <c r="AH224"/>
  <c r="AG224"/>
  <c r="AF224"/>
  <c r="AE224"/>
  <c r="AD224"/>
  <c r="T224"/>
  <c r="Q224"/>
  <c r="P224"/>
  <c r="O224"/>
  <c r="N224"/>
  <c r="M224"/>
  <c r="L224"/>
  <c r="K224"/>
  <c r="J224"/>
  <c r="I224"/>
  <c r="H224"/>
  <c r="G224"/>
  <c r="F224"/>
  <c r="A224"/>
  <c r="AH223"/>
  <c r="AG223"/>
  <c r="AF223"/>
  <c r="AE223"/>
  <c r="AD223"/>
  <c r="T223"/>
  <c r="Q223"/>
  <c r="P223"/>
  <c r="O223"/>
  <c r="N223"/>
  <c r="M223"/>
  <c r="L223"/>
  <c r="K223"/>
  <c r="J223"/>
  <c r="I223"/>
  <c r="H223"/>
  <c r="G223"/>
  <c r="F223"/>
  <c r="A223"/>
  <c r="AH222"/>
  <c r="AG222"/>
  <c r="AF222"/>
  <c r="AE222"/>
  <c r="AD222"/>
  <c r="T222"/>
  <c r="Q222"/>
  <c r="P222"/>
  <c r="O222"/>
  <c r="N222"/>
  <c r="M222"/>
  <c r="L222"/>
  <c r="K222"/>
  <c r="J222"/>
  <c r="I222"/>
  <c r="H222"/>
  <c r="G222"/>
  <c r="F222"/>
  <c r="A222"/>
  <c r="AH221"/>
  <c r="AG221"/>
  <c r="AF221"/>
  <c r="AE221"/>
  <c r="AD221"/>
  <c r="T221"/>
  <c r="Q221"/>
  <c r="P221"/>
  <c r="O221"/>
  <c r="N221"/>
  <c r="M221"/>
  <c r="L221"/>
  <c r="K221"/>
  <c r="J221"/>
  <c r="I221"/>
  <c r="H221"/>
  <c r="G221"/>
  <c r="F221"/>
  <c r="A221"/>
  <c r="AH220"/>
  <c r="AG220"/>
  <c r="AF220"/>
  <c r="AE220"/>
  <c r="AD220"/>
  <c r="T220"/>
  <c r="Q220"/>
  <c r="P220"/>
  <c r="O220"/>
  <c r="N220"/>
  <c r="M220"/>
  <c r="L220"/>
  <c r="K220"/>
  <c r="J220"/>
  <c r="I220"/>
  <c r="H220"/>
  <c r="G220"/>
  <c r="F220"/>
  <c r="A220"/>
  <c r="AH219"/>
  <c r="AG219"/>
  <c r="AF219"/>
  <c r="AE219"/>
  <c r="AD219"/>
  <c r="T219"/>
  <c r="Q219"/>
  <c r="P219"/>
  <c r="O219"/>
  <c r="N219"/>
  <c r="M219"/>
  <c r="L219"/>
  <c r="K219"/>
  <c r="J219"/>
  <c r="I219"/>
  <c r="H219"/>
  <c r="G219"/>
  <c r="F219"/>
  <c r="A219"/>
  <c r="AH218"/>
  <c r="AG218"/>
  <c r="AF218"/>
  <c r="AE218"/>
  <c r="AD218"/>
  <c r="T218"/>
  <c r="Q218"/>
  <c r="P218"/>
  <c r="O218"/>
  <c r="N218"/>
  <c r="M218"/>
  <c r="L218"/>
  <c r="K218"/>
  <c r="J218"/>
  <c r="I218"/>
  <c r="H218"/>
  <c r="G218"/>
  <c r="F218"/>
  <c r="A218"/>
  <c r="AH217"/>
  <c r="AG217"/>
  <c r="AF217"/>
  <c r="AE217"/>
  <c r="AD217"/>
  <c r="T217"/>
  <c r="Q217"/>
  <c r="P217"/>
  <c r="O217"/>
  <c r="N217"/>
  <c r="M217"/>
  <c r="L217"/>
  <c r="K217"/>
  <c r="J217"/>
  <c r="I217"/>
  <c r="H217"/>
  <c r="G217"/>
  <c r="F217"/>
  <c r="A217"/>
  <c r="AH216"/>
  <c r="AG216"/>
  <c r="AF216"/>
  <c r="AE216"/>
  <c r="AD216"/>
  <c r="T216"/>
  <c r="Q216"/>
  <c r="P216"/>
  <c r="O216"/>
  <c r="N216"/>
  <c r="M216"/>
  <c r="L216"/>
  <c r="K216"/>
  <c r="J216"/>
  <c r="I216"/>
  <c r="H216"/>
  <c r="G216"/>
  <c r="F216"/>
  <c r="A216"/>
  <c r="AH215"/>
  <c r="AG215"/>
  <c r="AF215"/>
  <c r="AE215"/>
  <c r="AD215"/>
  <c r="T215"/>
  <c r="Q215"/>
  <c r="P215"/>
  <c r="O215"/>
  <c r="N215"/>
  <c r="M215"/>
  <c r="L215"/>
  <c r="K215"/>
  <c r="J215"/>
  <c r="I215"/>
  <c r="H215"/>
  <c r="G215"/>
  <c r="F215"/>
  <c r="A215"/>
  <c r="AH214"/>
  <c r="AG214"/>
  <c r="AF214"/>
  <c r="AE214"/>
  <c r="AD214"/>
  <c r="T214"/>
  <c r="Q214"/>
  <c r="P214"/>
  <c r="O214"/>
  <c r="N214"/>
  <c r="M214"/>
  <c r="L214"/>
  <c r="K214"/>
  <c r="J214"/>
  <c r="I214"/>
  <c r="H214"/>
  <c r="G214"/>
  <c r="F214"/>
  <c r="A214"/>
  <c r="AH213"/>
  <c r="AG213"/>
  <c r="AF213"/>
  <c r="AE213"/>
  <c r="AD213"/>
  <c r="T213"/>
  <c r="Q213"/>
  <c r="P213"/>
  <c r="O213"/>
  <c r="N213"/>
  <c r="M213"/>
  <c r="L213"/>
  <c r="K213"/>
  <c r="J213"/>
  <c r="I213"/>
  <c r="H213"/>
  <c r="G213"/>
  <c r="F213"/>
  <c r="A213"/>
  <c r="AH212"/>
  <c r="AG212"/>
  <c r="AF212"/>
  <c r="AE212"/>
  <c r="AD212"/>
  <c r="T212"/>
  <c r="Q212"/>
  <c r="P212"/>
  <c r="O212"/>
  <c r="N212"/>
  <c r="M212"/>
  <c r="L212"/>
  <c r="K212"/>
  <c r="J212"/>
  <c r="I212"/>
  <c r="H212"/>
  <c r="G212"/>
  <c r="F212"/>
  <c r="A212"/>
  <c r="AH211"/>
  <c r="AG211"/>
  <c r="AF211"/>
  <c r="AE211"/>
  <c r="AD211"/>
  <c r="T211"/>
  <c r="Q211"/>
  <c r="P211"/>
  <c r="O211"/>
  <c r="N211"/>
  <c r="M211"/>
  <c r="L211"/>
  <c r="K211"/>
  <c r="J211"/>
  <c r="I211"/>
  <c r="H211"/>
  <c r="G211"/>
  <c r="F211"/>
  <c r="A211"/>
  <c r="AH210"/>
  <c r="AG210"/>
  <c r="AF210"/>
  <c r="AE210"/>
  <c r="AD210"/>
  <c r="T210"/>
  <c r="Q210"/>
  <c r="P210"/>
  <c r="O210"/>
  <c r="N210"/>
  <c r="M210"/>
  <c r="L210"/>
  <c r="K210"/>
  <c r="J210"/>
  <c r="I210"/>
  <c r="H210"/>
  <c r="G210"/>
  <c r="F210"/>
  <c r="A210"/>
  <c r="AH209"/>
  <c r="AG209"/>
  <c r="AF209"/>
  <c r="AE209"/>
  <c r="AD209"/>
  <c r="T209"/>
  <c r="Q209"/>
  <c r="P209"/>
  <c r="O209"/>
  <c r="N209"/>
  <c r="M209"/>
  <c r="L209"/>
  <c r="K209"/>
  <c r="J209"/>
  <c r="I209"/>
  <c r="H209"/>
  <c r="G209"/>
  <c r="F209"/>
  <c r="A209"/>
  <c r="AH208"/>
  <c r="AG208"/>
  <c r="AF208"/>
  <c r="AE208"/>
  <c r="AD208"/>
  <c r="T208"/>
  <c r="Q208"/>
  <c r="P208"/>
  <c r="O208"/>
  <c r="N208"/>
  <c r="M208"/>
  <c r="L208"/>
  <c r="K208"/>
  <c r="J208"/>
  <c r="I208"/>
  <c r="H208"/>
  <c r="G208"/>
  <c r="F208"/>
  <c r="A208"/>
  <c r="AH207"/>
  <c r="AG207"/>
  <c r="AF207"/>
  <c r="AE207"/>
  <c r="AD207"/>
  <c r="T207"/>
  <c r="Q207"/>
  <c r="P207"/>
  <c r="O207"/>
  <c r="N207"/>
  <c r="M207"/>
  <c r="L207"/>
  <c r="K207"/>
  <c r="J207"/>
  <c r="I207"/>
  <c r="H207"/>
  <c r="G207"/>
  <c r="F207"/>
  <c r="A207"/>
  <c r="AH206"/>
  <c r="AG206"/>
  <c r="AF206"/>
  <c r="AE206"/>
  <c r="AD206"/>
  <c r="T206"/>
  <c r="Q206"/>
  <c r="P206"/>
  <c r="O206"/>
  <c r="N206"/>
  <c r="M206"/>
  <c r="L206"/>
  <c r="K206"/>
  <c r="J206"/>
  <c r="I206"/>
  <c r="H206"/>
  <c r="G206"/>
  <c r="F206"/>
  <c r="A206"/>
  <c r="AH205"/>
  <c r="AG205"/>
  <c r="AF205"/>
  <c r="AE205"/>
  <c r="AD205"/>
  <c r="T205"/>
  <c r="Q205"/>
  <c r="P205"/>
  <c r="O205"/>
  <c r="N205"/>
  <c r="M205"/>
  <c r="L205"/>
  <c r="K205"/>
  <c r="J205"/>
  <c r="I205"/>
  <c r="H205"/>
  <c r="G205"/>
  <c r="F205"/>
  <c r="A205"/>
  <c r="AH204"/>
  <c r="AG204"/>
  <c r="AF204"/>
  <c r="AE204"/>
  <c r="AD204"/>
  <c r="T204"/>
  <c r="Q204"/>
  <c r="P204"/>
  <c r="O204"/>
  <c r="N204"/>
  <c r="M204"/>
  <c r="L204"/>
  <c r="K204"/>
  <c r="J204"/>
  <c r="I204"/>
  <c r="H204"/>
  <c r="G204"/>
  <c r="F204"/>
  <c r="A204"/>
  <c r="AH203"/>
  <c r="AG203"/>
  <c r="AF203"/>
  <c r="AE203"/>
  <c r="AD203"/>
  <c r="T203"/>
  <c r="Q203"/>
  <c r="P203"/>
  <c r="O203"/>
  <c r="N203"/>
  <c r="M203"/>
  <c r="L203"/>
  <c r="K203"/>
  <c r="J203"/>
  <c r="I203"/>
  <c r="H203"/>
  <c r="G203"/>
  <c r="F203"/>
  <c r="A203"/>
  <c r="AH202"/>
  <c r="AG202"/>
  <c r="AF202"/>
  <c r="AE202"/>
  <c r="AD202"/>
  <c r="T202"/>
  <c r="Q202"/>
  <c r="P202"/>
  <c r="O202"/>
  <c r="N202"/>
  <c r="M202"/>
  <c r="L202"/>
  <c r="K202"/>
  <c r="J202"/>
  <c r="I202"/>
  <c r="H202"/>
  <c r="G202"/>
  <c r="F202"/>
  <c r="A202"/>
  <c r="AH201"/>
  <c r="AG201"/>
  <c r="AF201"/>
  <c r="AE201"/>
  <c r="AD201"/>
  <c r="T201"/>
  <c r="Q201"/>
  <c r="P201"/>
  <c r="O201"/>
  <c r="N201"/>
  <c r="M201"/>
  <c r="L201"/>
  <c r="K201"/>
  <c r="J201"/>
  <c r="I201"/>
  <c r="H201"/>
  <c r="G201"/>
  <c r="F201"/>
  <c r="A201"/>
  <c r="AH200"/>
  <c r="AG200"/>
  <c r="AF200"/>
  <c r="AE200"/>
  <c r="AD200"/>
  <c r="T200"/>
  <c r="Q200"/>
  <c r="P200"/>
  <c r="O200"/>
  <c r="N200"/>
  <c r="M200"/>
  <c r="L200"/>
  <c r="K200"/>
  <c r="J200"/>
  <c r="I200"/>
  <c r="H200"/>
  <c r="G200"/>
  <c r="F200"/>
  <c r="A200"/>
  <c r="AH199"/>
  <c r="AG199"/>
  <c r="AF199"/>
  <c r="AE199"/>
  <c r="AD199"/>
  <c r="T199"/>
  <c r="Q199"/>
  <c r="P199"/>
  <c r="O199"/>
  <c r="N199"/>
  <c r="M199"/>
  <c r="L199"/>
  <c r="K199"/>
  <c r="J199"/>
  <c r="I199"/>
  <c r="H199"/>
  <c r="G199"/>
  <c r="F199"/>
  <c r="A199"/>
  <c r="AH198"/>
  <c r="AG198"/>
  <c r="AF198"/>
  <c r="AE198"/>
  <c r="AD198"/>
  <c r="T198"/>
  <c r="Q198"/>
  <c r="P198"/>
  <c r="O198"/>
  <c r="N198"/>
  <c r="M198"/>
  <c r="L198"/>
  <c r="K198"/>
  <c r="J198"/>
  <c r="I198"/>
  <c r="H198"/>
  <c r="G198"/>
  <c r="F198"/>
  <c r="A198"/>
  <c r="AH197"/>
  <c r="AG197"/>
  <c r="AF197"/>
  <c r="AE197"/>
  <c r="AD197"/>
  <c r="T197"/>
  <c r="Q197"/>
  <c r="P197"/>
  <c r="O197"/>
  <c r="N197"/>
  <c r="M197"/>
  <c r="L197"/>
  <c r="K197"/>
  <c r="J197"/>
  <c r="I197"/>
  <c r="H197"/>
  <c r="G197"/>
  <c r="F197"/>
  <c r="A197"/>
  <c r="AH196"/>
  <c r="AG196"/>
  <c r="AF196"/>
  <c r="AE196"/>
  <c r="AD196"/>
  <c r="T196"/>
  <c r="Q196"/>
  <c r="P196"/>
  <c r="O196"/>
  <c r="N196"/>
  <c r="M196"/>
  <c r="L196"/>
  <c r="K196"/>
  <c r="J196"/>
  <c r="I196"/>
  <c r="H196"/>
  <c r="G196"/>
  <c r="F196"/>
  <c r="A196"/>
  <c r="AH195"/>
  <c r="AG195"/>
  <c r="AF195"/>
  <c r="AE195"/>
  <c r="AD195"/>
  <c r="T195"/>
  <c r="Q195"/>
  <c r="P195"/>
  <c r="O195"/>
  <c r="N195"/>
  <c r="M195"/>
  <c r="L195"/>
  <c r="K195"/>
  <c r="J195"/>
  <c r="I195"/>
  <c r="H195"/>
  <c r="G195"/>
  <c r="F195"/>
  <c r="A195"/>
  <c r="AH194"/>
  <c r="AG194"/>
  <c r="AF194"/>
  <c r="AE194"/>
  <c r="AD194"/>
  <c r="T194"/>
  <c r="Q194"/>
  <c r="P194"/>
  <c r="O194"/>
  <c r="N194"/>
  <c r="M194"/>
  <c r="L194"/>
  <c r="K194"/>
  <c r="J194"/>
  <c r="I194"/>
  <c r="H194"/>
  <c r="G194"/>
  <c r="F194"/>
  <c r="A194"/>
  <c r="AH193"/>
  <c r="AG193"/>
  <c r="AF193"/>
  <c r="AE193"/>
  <c r="AD193"/>
  <c r="T193"/>
  <c r="Q193"/>
  <c r="P193"/>
  <c r="O193"/>
  <c r="N193"/>
  <c r="M193"/>
  <c r="L193"/>
  <c r="K193"/>
  <c r="J193"/>
  <c r="I193"/>
  <c r="H193"/>
  <c r="G193"/>
  <c r="F193"/>
  <c r="A193"/>
  <c r="AH192"/>
  <c r="AG192"/>
  <c r="AF192"/>
  <c r="AE192"/>
  <c r="AD192"/>
  <c r="T192"/>
  <c r="Q192"/>
  <c r="P192"/>
  <c r="O192"/>
  <c r="N192"/>
  <c r="M192"/>
  <c r="L192"/>
  <c r="K192"/>
  <c r="J192"/>
  <c r="I192"/>
  <c r="H192"/>
  <c r="G192"/>
  <c r="F192"/>
  <c r="A192"/>
  <c r="AH191"/>
  <c r="AG191"/>
  <c r="AF191"/>
  <c r="AE191"/>
  <c r="AD191"/>
  <c r="T191"/>
  <c r="Q191"/>
  <c r="P191"/>
  <c r="O191"/>
  <c r="N191"/>
  <c r="M191"/>
  <c r="L191"/>
  <c r="K191"/>
  <c r="J191"/>
  <c r="I191"/>
  <c r="H191"/>
  <c r="G191"/>
  <c r="F191"/>
  <c r="A191"/>
  <c r="AH190"/>
  <c r="AG190"/>
  <c r="AF190"/>
  <c r="AE190"/>
  <c r="AD190"/>
  <c r="T190"/>
  <c r="Q190"/>
  <c r="P190"/>
  <c r="O190"/>
  <c r="N190"/>
  <c r="M190"/>
  <c r="L190"/>
  <c r="K190"/>
  <c r="J190"/>
  <c r="I190"/>
  <c r="H190"/>
  <c r="G190"/>
  <c r="F190"/>
  <c r="A190"/>
  <c r="AH189"/>
  <c r="AG189"/>
  <c r="AF189"/>
  <c r="AE189"/>
  <c r="AD189"/>
  <c r="T189"/>
  <c r="Q189"/>
  <c r="P189"/>
  <c r="O189"/>
  <c r="N189"/>
  <c r="M189"/>
  <c r="L189"/>
  <c r="K189"/>
  <c r="J189"/>
  <c r="I189"/>
  <c r="H189"/>
  <c r="G189"/>
  <c r="F189"/>
  <c r="A189"/>
  <c r="AH188"/>
  <c r="AG188"/>
  <c r="AF188"/>
  <c r="AE188"/>
  <c r="AD188"/>
  <c r="T188"/>
  <c r="Q188"/>
  <c r="P188"/>
  <c r="O188"/>
  <c r="N188"/>
  <c r="M188"/>
  <c r="L188"/>
  <c r="K188"/>
  <c r="J188"/>
  <c r="I188"/>
  <c r="H188"/>
  <c r="G188"/>
  <c r="F188"/>
  <c r="A188"/>
  <c r="AH187"/>
  <c r="AG187"/>
  <c r="AF187"/>
  <c r="AE187"/>
  <c r="AD187"/>
  <c r="T187"/>
  <c r="Q187"/>
  <c r="P187"/>
  <c r="O187"/>
  <c r="N187"/>
  <c r="M187"/>
  <c r="L187"/>
  <c r="K187"/>
  <c r="J187"/>
  <c r="I187"/>
  <c r="H187"/>
  <c r="G187"/>
  <c r="F187"/>
  <c r="A187"/>
  <c r="AH186"/>
  <c r="AG186"/>
  <c r="AF186"/>
  <c r="AE186"/>
  <c r="AD186"/>
  <c r="T186"/>
  <c r="Q186"/>
  <c r="P186"/>
  <c r="O186"/>
  <c r="N186"/>
  <c r="M186"/>
  <c r="L186"/>
  <c r="K186"/>
  <c r="J186"/>
  <c r="I186"/>
  <c r="H186"/>
  <c r="G186"/>
  <c r="F186"/>
  <c r="A186"/>
  <c r="AH185"/>
  <c r="AG185"/>
  <c r="AF185"/>
  <c r="AE185"/>
  <c r="AD185"/>
  <c r="T185"/>
  <c r="Q185"/>
  <c r="P185"/>
  <c r="O185"/>
  <c r="N185"/>
  <c r="M185"/>
  <c r="L185"/>
  <c r="K185"/>
  <c r="J185"/>
  <c r="I185"/>
  <c r="H185"/>
  <c r="G185"/>
  <c r="F185"/>
  <c r="A185"/>
  <c r="AH184"/>
  <c r="AG184"/>
  <c r="AF184"/>
  <c r="AE184"/>
  <c r="AD184"/>
  <c r="T184"/>
  <c r="Q184"/>
  <c r="P184"/>
  <c r="O184"/>
  <c r="N184"/>
  <c r="M184"/>
  <c r="L184"/>
  <c r="K184"/>
  <c r="J184"/>
  <c r="I184"/>
  <c r="H184"/>
  <c r="G184"/>
  <c r="F184"/>
  <c r="A184"/>
  <c r="AH183"/>
  <c r="AG183"/>
  <c r="AF183"/>
  <c r="AE183"/>
  <c r="AD183"/>
  <c r="T183"/>
  <c r="Q183"/>
  <c r="P183"/>
  <c r="O183"/>
  <c r="N183"/>
  <c r="M183"/>
  <c r="L183"/>
  <c r="K183"/>
  <c r="J183"/>
  <c r="I183"/>
  <c r="H183"/>
  <c r="G183"/>
  <c r="F183"/>
  <c r="A183"/>
  <c r="AH182"/>
  <c r="AG182"/>
  <c r="AF182"/>
  <c r="AE182"/>
  <c r="AD182"/>
  <c r="T182"/>
  <c r="Q182"/>
  <c r="P182"/>
  <c r="O182"/>
  <c r="N182"/>
  <c r="M182"/>
  <c r="L182"/>
  <c r="K182"/>
  <c r="J182"/>
  <c r="I182"/>
  <c r="H182"/>
  <c r="G182"/>
  <c r="F182"/>
  <c r="A182"/>
  <c r="AH181"/>
  <c r="AG181"/>
  <c r="AF181"/>
  <c r="AE181"/>
  <c r="AD181"/>
  <c r="T181"/>
  <c r="Q181"/>
  <c r="P181"/>
  <c r="O181"/>
  <c r="N181"/>
  <c r="M181"/>
  <c r="L181"/>
  <c r="K181"/>
  <c r="J181"/>
  <c r="I181"/>
  <c r="H181"/>
  <c r="G181"/>
  <c r="F181"/>
  <c r="A181"/>
  <c r="AH180"/>
  <c r="AG180"/>
  <c r="AF180"/>
  <c r="AE180"/>
  <c r="AD180"/>
  <c r="T180"/>
  <c r="Q180"/>
  <c r="P180"/>
  <c r="O180"/>
  <c r="N180"/>
  <c r="M180"/>
  <c r="L180"/>
  <c r="K180"/>
  <c r="J180"/>
  <c r="I180"/>
  <c r="H180"/>
  <c r="G180"/>
  <c r="F180"/>
  <c r="A180"/>
  <c r="AH179"/>
  <c r="AG179"/>
  <c r="AF179"/>
  <c r="AE179"/>
  <c r="AD179"/>
  <c r="T179"/>
  <c r="Q179"/>
  <c r="P179"/>
  <c r="O179"/>
  <c r="N179"/>
  <c r="M179"/>
  <c r="L179"/>
  <c r="K179"/>
  <c r="J179"/>
  <c r="I179"/>
  <c r="H179"/>
  <c r="G179"/>
  <c r="F179"/>
  <c r="A179"/>
  <c r="AH178"/>
  <c r="AG178"/>
  <c r="AF178"/>
  <c r="AE178"/>
  <c r="AD178"/>
  <c r="T178"/>
  <c r="Q178"/>
  <c r="P178"/>
  <c r="O178"/>
  <c r="N178"/>
  <c r="M178"/>
  <c r="L178"/>
  <c r="K178"/>
  <c r="J178"/>
  <c r="I178"/>
  <c r="H178"/>
  <c r="G178"/>
  <c r="F178"/>
  <c r="A178"/>
  <c r="AH177"/>
  <c r="AG177"/>
  <c r="AF177"/>
  <c r="AE177"/>
  <c r="AD177"/>
  <c r="T177"/>
  <c r="Q177"/>
  <c r="P177"/>
  <c r="O177"/>
  <c r="N177"/>
  <c r="M177"/>
  <c r="L177"/>
  <c r="K177"/>
  <c r="J177"/>
  <c r="I177"/>
  <c r="H177"/>
  <c r="G177"/>
  <c r="F177"/>
  <c r="A177"/>
  <c r="AH176"/>
  <c r="AG176"/>
  <c r="AF176"/>
  <c r="AE176"/>
  <c r="AD176"/>
  <c r="T176"/>
  <c r="Q176"/>
  <c r="P176"/>
  <c r="O176"/>
  <c r="N176"/>
  <c r="M176"/>
  <c r="L176"/>
  <c r="K176"/>
  <c r="J176"/>
  <c r="I176"/>
  <c r="H176"/>
  <c r="G176"/>
  <c r="F176"/>
  <c r="A176"/>
  <c r="AH175"/>
  <c r="AG175"/>
  <c r="AF175"/>
  <c r="AE175"/>
  <c r="AD175"/>
  <c r="T175"/>
  <c r="Q175"/>
  <c r="P175"/>
  <c r="O175"/>
  <c r="N175"/>
  <c r="M175"/>
  <c r="L175"/>
  <c r="K175"/>
  <c r="J175"/>
  <c r="I175"/>
  <c r="H175"/>
  <c r="G175"/>
  <c r="F175"/>
  <c r="A175"/>
  <c r="AH174"/>
  <c r="AG174"/>
  <c r="AF174"/>
  <c r="AE174"/>
  <c r="AD174"/>
  <c r="T174"/>
  <c r="Q174"/>
  <c r="P174"/>
  <c r="O174"/>
  <c r="N174"/>
  <c r="M174"/>
  <c r="L174"/>
  <c r="K174"/>
  <c r="J174"/>
  <c r="I174"/>
  <c r="H174"/>
  <c r="G174"/>
  <c r="F174"/>
  <c r="A174"/>
  <c r="AH173"/>
  <c r="AG173"/>
  <c r="AF173"/>
  <c r="AE173"/>
  <c r="AD173"/>
  <c r="T173"/>
  <c r="Q173"/>
  <c r="P173"/>
  <c r="O173"/>
  <c r="N173"/>
  <c r="M173"/>
  <c r="L173"/>
  <c r="K173"/>
  <c r="J173"/>
  <c r="I173"/>
  <c r="H173"/>
  <c r="G173"/>
  <c r="F173"/>
  <c r="A173"/>
  <c r="AH172"/>
  <c r="AG172"/>
  <c r="AF172"/>
  <c r="AE172"/>
  <c r="AD172"/>
  <c r="T172"/>
  <c r="Q172"/>
  <c r="P172"/>
  <c r="O172"/>
  <c r="N172"/>
  <c r="M172"/>
  <c r="L172"/>
  <c r="K172"/>
  <c r="J172"/>
  <c r="I172"/>
  <c r="H172"/>
  <c r="G172"/>
  <c r="F172"/>
  <c r="A172"/>
  <c r="AH171"/>
  <c r="AG171"/>
  <c r="AF171"/>
  <c r="AE171"/>
  <c r="AD171"/>
  <c r="T171"/>
  <c r="Q171"/>
  <c r="P171"/>
  <c r="O171"/>
  <c r="N171"/>
  <c r="M171"/>
  <c r="L171"/>
  <c r="K171"/>
  <c r="J171"/>
  <c r="I171"/>
  <c r="H171"/>
  <c r="G171"/>
  <c r="F171"/>
  <c r="A171"/>
  <c r="AH170"/>
  <c r="AG170"/>
  <c r="AF170"/>
  <c r="AE170"/>
  <c r="AD170"/>
  <c r="T170"/>
  <c r="Q170"/>
  <c r="P170"/>
  <c r="O170"/>
  <c r="N170"/>
  <c r="M170"/>
  <c r="L170"/>
  <c r="K170"/>
  <c r="J170"/>
  <c r="I170"/>
  <c r="H170"/>
  <c r="G170"/>
  <c r="F170"/>
  <c r="A170"/>
  <c r="AH169"/>
  <c r="AG169"/>
  <c r="AF169"/>
  <c r="AE169"/>
  <c r="AD169"/>
  <c r="T169"/>
  <c r="Q169"/>
  <c r="P169"/>
  <c r="O169"/>
  <c r="N169"/>
  <c r="M169"/>
  <c r="L169"/>
  <c r="K169"/>
  <c r="J169"/>
  <c r="I169"/>
  <c r="H169"/>
  <c r="G169"/>
  <c r="F169"/>
  <c r="A169"/>
  <c r="AH168"/>
  <c r="AG168"/>
  <c r="AF168"/>
  <c r="AE168"/>
  <c r="AD168"/>
  <c r="T168"/>
  <c r="Q168"/>
  <c r="P168"/>
  <c r="O168"/>
  <c r="N168"/>
  <c r="M168"/>
  <c r="L168"/>
  <c r="K168"/>
  <c r="J168"/>
  <c r="I168"/>
  <c r="H168"/>
  <c r="G168"/>
  <c r="F168"/>
  <c r="A168"/>
  <c r="AH167"/>
  <c r="AG167"/>
  <c r="AF167"/>
  <c r="AE167"/>
  <c r="AD167"/>
  <c r="T167"/>
  <c r="Q167"/>
  <c r="P167"/>
  <c r="O167"/>
  <c r="N167"/>
  <c r="M167"/>
  <c r="L167"/>
  <c r="K167"/>
  <c r="J167"/>
  <c r="I167"/>
  <c r="H167"/>
  <c r="G167"/>
  <c r="F167"/>
  <c r="A167"/>
  <c r="AH166"/>
  <c r="AG166"/>
  <c r="AF166"/>
  <c r="AE166"/>
  <c r="AD166"/>
  <c r="T166"/>
  <c r="Q166"/>
  <c r="P166"/>
  <c r="O166"/>
  <c r="N166"/>
  <c r="M166"/>
  <c r="L166"/>
  <c r="K166"/>
  <c r="J166"/>
  <c r="I166"/>
  <c r="H166"/>
  <c r="G166"/>
  <c r="F166"/>
  <c r="A166"/>
  <c r="AH165"/>
  <c r="AG165"/>
  <c r="AF165"/>
  <c r="AE165"/>
  <c r="AD165"/>
  <c r="T165"/>
  <c r="Q165"/>
  <c r="P165"/>
  <c r="O165"/>
  <c r="N165"/>
  <c r="M165"/>
  <c r="L165"/>
  <c r="K165"/>
  <c r="J165"/>
  <c r="I165"/>
  <c r="H165"/>
  <c r="G165"/>
  <c r="F165"/>
  <c r="A165"/>
  <c r="AH164"/>
  <c r="AG164"/>
  <c r="AF164"/>
  <c r="AE164"/>
  <c r="AD164"/>
  <c r="T164"/>
  <c r="Q164"/>
  <c r="P164"/>
  <c r="O164"/>
  <c r="N164"/>
  <c r="M164"/>
  <c r="L164"/>
  <c r="K164"/>
  <c r="J164"/>
  <c r="I164"/>
  <c r="H164"/>
  <c r="G164"/>
  <c r="F164"/>
  <c r="A164"/>
  <c r="AH163"/>
  <c r="AG163"/>
  <c r="AF163"/>
  <c r="AE163"/>
  <c r="AD163"/>
  <c r="T163"/>
  <c r="Q163"/>
  <c r="P163"/>
  <c r="O163"/>
  <c r="N163"/>
  <c r="M163"/>
  <c r="L163"/>
  <c r="K163"/>
  <c r="J163"/>
  <c r="I163"/>
  <c r="H163"/>
  <c r="G163"/>
  <c r="F163"/>
  <c r="A163"/>
  <c r="AH162"/>
  <c r="AG162"/>
  <c r="AF162"/>
  <c r="AE162"/>
  <c r="AD162"/>
  <c r="T162"/>
  <c r="Q162"/>
  <c r="P162"/>
  <c r="O162"/>
  <c r="N162"/>
  <c r="M162"/>
  <c r="L162"/>
  <c r="K162"/>
  <c r="J162"/>
  <c r="I162"/>
  <c r="H162"/>
  <c r="G162"/>
  <c r="F162"/>
  <c r="A162"/>
  <c r="AH161"/>
  <c r="AG161"/>
  <c r="AF161"/>
  <c r="AE161"/>
  <c r="AD161"/>
  <c r="T161"/>
  <c r="Q161"/>
  <c r="P161"/>
  <c r="O161"/>
  <c r="N161"/>
  <c r="M161"/>
  <c r="L161"/>
  <c r="K161"/>
  <c r="J161"/>
  <c r="I161"/>
  <c r="H161"/>
  <c r="G161"/>
  <c r="F161"/>
  <c r="A161"/>
  <c r="AH160"/>
  <c r="AG160"/>
  <c r="AF160"/>
  <c r="AE160"/>
  <c r="AD160"/>
  <c r="T160"/>
  <c r="Q160"/>
  <c r="P160"/>
  <c r="O160"/>
  <c r="N160"/>
  <c r="M160"/>
  <c r="L160"/>
  <c r="K160"/>
  <c r="J160"/>
  <c r="I160"/>
  <c r="H160"/>
  <c r="G160"/>
  <c r="F160"/>
  <c r="A160"/>
  <c r="AH159"/>
  <c r="AG159"/>
  <c r="AF159"/>
  <c r="AE159"/>
  <c r="AD159"/>
  <c r="T159"/>
  <c r="Q159"/>
  <c r="P159"/>
  <c r="O159"/>
  <c r="N159"/>
  <c r="M159"/>
  <c r="L159"/>
  <c r="K159"/>
  <c r="J159"/>
  <c r="I159"/>
  <c r="H159"/>
  <c r="G159"/>
  <c r="F159"/>
  <c r="A159"/>
  <c r="AH158"/>
  <c r="AG158"/>
  <c r="AF158"/>
  <c r="AE158"/>
  <c r="AD158"/>
  <c r="T158"/>
  <c r="Q158"/>
  <c r="P158"/>
  <c r="O158"/>
  <c r="N158"/>
  <c r="M158"/>
  <c r="L158"/>
  <c r="K158"/>
  <c r="J158"/>
  <c r="I158"/>
  <c r="H158"/>
  <c r="G158"/>
  <c r="F158"/>
  <c r="A158"/>
  <c r="AH157"/>
  <c r="AG157"/>
  <c r="AF157"/>
  <c r="AE157"/>
  <c r="AD157"/>
  <c r="T157"/>
  <c r="Q157"/>
  <c r="P157"/>
  <c r="O157"/>
  <c r="N157"/>
  <c r="M157"/>
  <c r="L157"/>
  <c r="K157"/>
  <c r="J157"/>
  <c r="I157"/>
  <c r="H157"/>
  <c r="G157"/>
  <c r="F157"/>
  <c r="A157"/>
  <c r="AH156"/>
  <c r="AG156"/>
  <c r="AF156"/>
  <c r="AE156"/>
  <c r="AD156"/>
  <c r="T156"/>
  <c r="Q156"/>
  <c r="P156"/>
  <c r="O156"/>
  <c r="N156"/>
  <c r="M156"/>
  <c r="L156"/>
  <c r="K156"/>
  <c r="J156"/>
  <c r="I156"/>
  <c r="H156"/>
  <c r="G156"/>
  <c r="F156"/>
  <c r="A156"/>
  <c r="AH155"/>
  <c r="AG155"/>
  <c r="AF155"/>
  <c r="AE155"/>
  <c r="AD155"/>
  <c r="T155"/>
  <c r="Q155"/>
  <c r="P155"/>
  <c r="O155"/>
  <c r="N155"/>
  <c r="M155"/>
  <c r="L155"/>
  <c r="K155"/>
  <c r="J155"/>
  <c r="I155"/>
  <c r="H155"/>
  <c r="G155"/>
  <c r="F155"/>
  <c r="A155"/>
  <c r="AH154"/>
  <c r="AG154"/>
  <c r="AF154"/>
  <c r="AE154"/>
  <c r="AD154"/>
  <c r="T154"/>
  <c r="Q154"/>
  <c r="P154"/>
  <c r="O154"/>
  <c r="N154"/>
  <c r="M154"/>
  <c r="L154"/>
  <c r="K154"/>
  <c r="J154"/>
  <c r="I154"/>
  <c r="H154"/>
  <c r="G154"/>
  <c r="F154"/>
  <c r="A154"/>
  <c r="AH153"/>
  <c r="AG153"/>
  <c r="AF153"/>
  <c r="AE153"/>
  <c r="AD153"/>
  <c r="T153"/>
  <c r="Q153"/>
  <c r="P153"/>
  <c r="O153"/>
  <c r="N153"/>
  <c r="M153"/>
  <c r="L153"/>
  <c r="K153"/>
  <c r="J153"/>
  <c r="I153"/>
  <c r="H153"/>
  <c r="G153"/>
  <c r="F153"/>
  <c r="A153"/>
  <c r="AH152"/>
  <c r="AG152"/>
  <c r="AF152"/>
  <c r="AE152"/>
  <c r="AD152"/>
  <c r="T152"/>
  <c r="Q152"/>
  <c r="P152"/>
  <c r="O152"/>
  <c r="N152"/>
  <c r="M152"/>
  <c r="L152"/>
  <c r="K152"/>
  <c r="J152"/>
  <c r="I152"/>
  <c r="H152"/>
  <c r="G152"/>
  <c r="F152"/>
  <c r="A152"/>
  <c r="AH151"/>
  <c r="AG151"/>
  <c r="AF151"/>
  <c r="AE151"/>
  <c r="AD151"/>
  <c r="T151"/>
  <c r="Q151"/>
  <c r="P151"/>
  <c r="O151"/>
  <c r="N151"/>
  <c r="M151"/>
  <c r="L151"/>
  <c r="K151"/>
  <c r="J151"/>
  <c r="I151"/>
  <c r="H151"/>
  <c r="G151"/>
  <c r="F151"/>
  <c r="A151"/>
  <c r="AH150"/>
  <c r="AG150"/>
  <c r="AF150"/>
  <c r="AE150"/>
  <c r="AD150"/>
  <c r="T150"/>
  <c r="Q150"/>
  <c r="P150"/>
  <c r="O150"/>
  <c r="N150"/>
  <c r="M150"/>
  <c r="L150"/>
  <c r="K150"/>
  <c r="J150"/>
  <c r="I150"/>
  <c r="H150"/>
  <c r="G150"/>
  <c r="F150"/>
  <c r="A150"/>
  <c r="AH149"/>
  <c r="AG149"/>
  <c r="AF149"/>
  <c r="AE149"/>
  <c r="AD149"/>
  <c r="T149"/>
  <c r="Q149"/>
  <c r="P149"/>
  <c r="O149"/>
  <c r="N149"/>
  <c r="M149"/>
  <c r="L149"/>
  <c r="K149"/>
  <c r="J149"/>
  <c r="I149"/>
  <c r="H149"/>
  <c r="G149"/>
  <c r="F149"/>
  <c r="A149"/>
  <c r="AH148"/>
  <c r="AG148"/>
  <c r="AF148"/>
  <c r="AE148"/>
  <c r="AD148"/>
  <c r="T148"/>
  <c r="Q148"/>
  <c r="P148"/>
  <c r="O148"/>
  <c r="N148"/>
  <c r="M148"/>
  <c r="L148"/>
  <c r="K148"/>
  <c r="J148"/>
  <c r="I148"/>
  <c r="H148"/>
  <c r="G148"/>
  <c r="F148"/>
  <c r="A148"/>
  <c r="AH147"/>
  <c r="AG147"/>
  <c r="AF147"/>
  <c r="AE147"/>
  <c r="AD147"/>
  <c r="T147"/>
  <c r="Q147"/>
  <c r="P147"/>
  <c r="O147"/>
  <c r="N147"/>
  <c r="M147"/>
  <c r="L147"/>
  <c r="K147"/>
  <c r="J147"/>
  <c r="I147"/>
  <c r="H147"/>
  <c r="G147"/>
  <c r="F147"/>
  <c r="A147"/>
  <c r="AH146"/>
  <c r="AG146"/>
  <c r="AF146"/>
  <c r="AE146"/>
  <c r="AD146"/>
  <c r="AA146"/>
  <c r="T146"/>
  <c r="Q146"/>
  <c r="P146"/>
  <c r="O146"/>
  <c r="N146"/>
  <c r="M146"/>
  <c r="L146"/>
  <c r="K146"/>
  <c r="J146"/>
  <c r="I146"/>
  <c r="H146"/>
  <c r="G146"/>
  <c r="F146"/>
  <c r="A146"/>
  <c r="AH145"/>
  <c r="AG145"/>
  <c r="AF145"/>
  <c r="AE145"/>
  <c r="AD145"/>
  <c r="T145"/>
  <c r="Q145"/>
  <c r="P145"/>
  <c r="O145"/>
  <c r="N145"/>
  <c r="M145"/>
  <c r="L145"/>
  <c r="K145"/>
  <c r="J145"/>
  <c r="I145"/>
  <c r="H145"/>
  <c r="G145"/>
  <c r="F145"/>
  <c r="A145"/>
  <c r="AH144"/>
  <c r="AG144"/>
  <c r="AF144"/>
  <c r="AE144"/>
  <c r="AD144"/>
  <c r="T144"/>
  <c r="Q144"/>
  <c r="P144"/>
  <c r="O144"/>
  <c r="N144"/>
  <c r="M144"/>
  <c r="L144"/>
  <c r="K144"/>
  <c r="J144"/>
  <c r="I144"/>
  <c r="H144"/>
  <c r="G144"/>
  <c r="F144"/>
  <c r="A144"/>
  <c r="AH143"/>
  <c r="AG143"/>
  <c r="AF143"/>
  <c r="AE143"/>
  <c r="AD143"/>
  <c r="T143"/>
  <c r="Q143"/>
  <c r="P143"/>
  <c r="O143"/>
  <c r="N143"/>
  <c r="M143"/>
  <c r="L143"/>
  <c r="K143"/>
  <c r="J143"/>
  <c r="I143"/>
  <c r="H143"/>
  <c r="G143"/>
  <c r="F143"/>
  <c r="A143"/>
  <c r="AH142"/>
  <c r="AG142"/>
  <c r="AF142"/>
  <c r="AE142"/>
  <c r="AD142"/>
  <c r="T142"/>
  <c r="Q142"/>
  <c r="P142"/>
  <c r="O142"/>
  <c r="N142"/>
  <c r="M142"/>
  <c r="L142"/>
  <c r="K142"/>
  <c r="J142"/>
  <c r="I142"/>
  <c r="H142"/>
  <c r="G142"/>
  <c r="F142"/>
  <c r="A142"/>
  <c r="AH141"/>
  <c r="AG141"/>
  <c r="AF141"/>
  <c r="AE141"/>
  <c r="AD141"/>
  <c r="T141"/>
  <c r="Q141"/>
  <c r="P141"/>
  <c r="O141"/>
  <c r="N141"/>
  <c r="M141"/>
  <c r="L141"/>
  <c r="K141"/>
  <c r="J141"/>
  <c r="I141"/>
  <c r="H141"/>
  <c r="G141"/>
  <c r="F141"/>
  <c r="A141"/>
  <c r="AH140"/>
  <c r="AG140"/>
  <c r="AF140"/>
  <c r="AE140"/>
  <c r="AD140"/>
  <c r="T140"/>
  <c r="Q140"/>
  <c r="P140"/>
  <c r="O140"/>
  <c r="N140"/>
  <c r="M140"/>
  <c r="L140"/>
  <c r="K140"/>
  <c r="J140"/>
  <c r="I140"/>
  <c r="H140"/>
  <c r="G140"/>
  <c r="F140"/>
  <c r="A140"/>
  <c r="AH139"/>
  <c r="AG139"/>
  <c r="AF139"/>
  <c r="AE139"/>
  <c r="AD139"/>
  <c r="T139"/>
  <c r="Q139"/>
  <c r="P139"/>
  <c r="O139"/>
  <c r="N139"/>
  <c r="M139"/>
  <c r="L139"/>
  <c r="K139"/>
  <c r="J139"/>
  <c r="I139"/>
  <c r="H139"/>
  <c r="G139"/>
  <c r="F139"/>
  <c r="A139"/>
  <c r="AH138"/>
  <c r="AG138"/>
  <c r="AF138"/>
  <c r="AE138"/>
  <c r="AD138"/>
  <c r="T138"/>
  <c r="Q138"/>
  <c r="P138"/>
  <c r="O138"/>
  <c r="N138"/>
  <c r="M138"/>
  <c r="L138"/>
  <c r="K138"/>
  <c r="J138"/>
  <c r="I138"/>
  <c r="H138"/>
  <c r="G138"/>
  <c r="F138"/>
  <c r="A138"/>
  <c r="AH137"/>
  <c r="AG137"/>
  <c r="AF137"/>
  <c r="AE137"/>
  <c r="AD137"/>
  <c r="T137"/>
  <c r="Q137"/>
  <c r="P137"/>
  <c r="O137"/>
  <c r="N137"/>
  <c r="M137"/>
  <c r="L137"/>
  <c r="K137"/>
  <c r="J137"/>
  <c r="I137"/>
  <c r="H137"/>
  <c r="G137"/>
  <c r="F137"/>
  <c r="A137"/>
  <c r="AH136"/>
  <c r="AG136"/>
  <c r="AF136"/>
  <c r="AE136"/>
  <c r="AD136"/>
  <c r="T136"/>
  <c r="Q136"/>
  <c r="P136"/>
  <c r="O136"/>
  <c r="N136"/>
  <c r="M136"/>
  <c r="L136"/>
  <c r="K136"/>
  <c r="J136"/>
  <c r="I136"/>
  <c r="H136"/>
  <c r="G136"/>
  <c r="F136"/>
  <c r="A136"/>
  <c r="AH135"/>
  <c r="AG135"/>
  <c r="AF135"/>
  <c r="AE135"/>
  <c r="AD135"/>
  <c r="T135"/>
  <c r="Q135"/>
  <c r="P135"/>
  <c r="O135"/>
  <c r="N135"/>
  <c r="M135"/>
  <c r="L135"/>
  <c r="K135"/>
  <c r="J135"/>
  <c r="I135"/>
  <c r="H135"/>
  <c r="G135"/>
  <c r="F135"/>
  <c r="A135"/>
  <c r="AH134"/>
  <c r="AG134"/>
  <c r="AF134"/>
  <c r="AE134"/>
  <c r="AD134"/>
  <c r="T134"/>
  <c r="Q134"/>
  <c r="P134"/>
  <c r="O134"/>
  <c r="N134"/>
  <c r="M134"/>
  <c r="L134"/>
  <c r="K134"/>
  <c r="J134"/>
  <c r="I134"/>
  <c r="H134"/>
  <c r="G134"/>
  <c r="F134"/>
  <c r="A134"/>
  <c r="AH133"/>
  <c r="AG133"/>
  <c r="AF133"/>
  <c r="AE133"/>
  <c r="AD133"/>
  <c r="T133"/>
  <c r="Q133"/>
  <c r="P133"/>
  <c r="O133"/>
  <c r="N133"/>
  <c r="M133"/>
  <c r="L133"/>
  <c r="K133"/>
  <c r="J133"/>
  <c r="I133"/>
  <c r="H133"/>
  <c r="G133"/>
  <c r="F133"/>
  <c r="A133"/>
  <c r="AH132"/>
  <c r="AG132"/>
  <c r="AF132"/>
  <c r="AE132"/>
  <c r="AD132"/>
  <c r="T132"/>
  <c r="Q132"/>
  <c r="P132"/>
  <c r="O132"/>
  <c r="N132"/>
  <c r="M132"/>
  <c r="L132"/>
  <c r="K132"/>
  <c r="J132"/>
  <c r="I132"/>
  <c r="H132"/>
  <c r="G132"/>
  <c r="F132"/>
  <c r="A132"/>
  <c r="AH131"/>
  <c r="AG131"/>
  <c r="AF131"/>
  <c r="AE131"/>
  <c r="AD131"/>
  <c r="T131"/>
  <c r="Q131"/>
  <c r="P131"/>
  <c r="O131"/>
  <c r="N131"/>
  <c r="M131"/>
  <c r="L131"/>
  <c r="K131"/>
  <c r="J131"/>
  <c r="I131"/>
  <c r="H131"/>
  <c r="G131"/>
  <c r="F131"/>
  <c r="A131"/>
  <c r="AH130"/>
  <c r="AG130"/>
  <c r="AF130"/>
  <c r="AE130"/>
  <c r="AD130"/>
  <c r="T130"/>
  <c r="Q130"/>
  <c r="P130"/>
  <c r="O130"/>
  <c r="N130"/>
  <c r="M130"/>
  <c r="L130"/>
  <c r="K130"/>
  <c r="J130"/>
  <c r="I130"/>
  <c r="H130"/>
  <c r="G130"/>
  <c r="F130"/>
  <c r="A130"/>
  <c r="AH129"/>
  <c r="AG129"/>
  <c r="AF129"/>
  <c r="AE129"/>
  <c r="AD129"/>
  <c r="T129"/>
  <c r="Q129"/>
  <c r="P129"/>
  <c r="O129"/>
  <c r="N129"/>
  <c r="M129"/>
  <c r="L129"/>
  <c r="K129"/>
  <c r="J129"/>
  <c r="I129"/>
  <c r="H129"/>
  <c r="G129"/>
  <c r="F129"/>
  <c r="A129"/>
  <c r="AH128"/>
  <c r="AG128"/>
  <c r="AF128"/>
  <c r="AE128"/>
  <c r="AD128"/>
  <c r="T128"/>
  <c r="Q128"/>
  <c r="P128"/>
  <c r="O128"/>
  <c r="N128"/>
  <c r="M128"/>
  <c r="L128"/>
  <c r="K128"/>
  <c r="J128"/>
  <c r="I128"/>
  <c r="H128"/>
  <c r="G128"/>
  <c r="F128"/>
  <c r="A128"/>
  <c r="AH127"/>
  <c r="AG127"/>
  <c r="AF127"/>
  <c r="AE127"/>
  <c r="AD127"/>
  <c r="T127"/>
  <c r="Q127"/>
  <c r="P127"/>
  <c r="O127"/>
  <c r="N127"/>
  <c r="M127"/>
  <c r="L127"/>
  <c r="K127"/>
  <c r="J127"/>
  <c r="I127"/>
  <c r="H127"/>
  <c r="G127"/>
  <c r="F127"/>
  <c r="A127"/>
  <c r="AH126"/>
  <c r="AG126"/>
  <c r="AF126"/>
  <c r="AE126"/>
  <c r="AD126"/>
  <c r="T126"/>
  <c r="Q126"/>
  <c r="P126"/>
  <c r="O126"/>
  <c r="N126"/>
  <c r="M126"/>
  <c r="L126"/>
  <c r="K126"/>
  <c r="J126"/>
  <c r="I126"/>
  <c r="H126"/>
  <c r="G126"/>
  <c r="F126"/>
  <c r="A126"/>
  <c r="AH125"/>
  <c r="AG125"/>
  <c r="AF125"/>
  <c r="AE125"/>
  <c r="AD125"/>
  <c r="T125"/>
  <c r="Q125"/>
  <c r="P125"/>
  <c r="O125"/>
  <c r="N125"/>
  <c r="M125"/>
  <c r="L125"/>
  <c r="K125"/>
  <c r="J125"/>
  <c r="I125"/>
  <c r="H125"/>
  <c r="G125"/>
  <c r="F125"/>
  <c r="A125"/>
  <c r="AH124"/>
  <c r="AG124"/>
  <c r="AF124"/>
  <c r="AE124"/>
  <c r="AD124"/>
  <c r="T124"/>
  <c r="Q124"/>
  <c r="P124"/>
  <c r="O124"/>
  <c r="N124"/>
  <c r="M124"/>
  <c r="L124"/>
  <c r="K124"/>
  <c r="J124"/>
  <c r="I124"/>
  <c r="H124"/>
  <c r="G124"/>
  <c r="F124"/>
  <c r="A124"/>
  <c r="AH123"/>
  <c r="AG123"/>
  <c r="AF123"/>
  <c r="AE123"/>
  <c r="AD123"/>
  <c r="T123"/>
  <c r="Q123"/>
  <c r="P123"/>
  <c r="O123"/>
  <c r="N123"/>
  <c r="M123"/>
  <c r="L123"/>
  <c r="K123"/>
  <c r="J123"/>
  <c r="I123"/>
  <c r="H123"/>
  <c r="G123"/>
  <c r="F123"/>
  <c r="A123"/>
  <c r="AH122"/>
  <c r="AG122"/>
  <c r="AF122"/>
  <c r="AE122"/>
  <c r="AD122"/>
  <c r="T122"/>
  <c r="Q122"/>
  <c r="P122"/>
  <c r="O122"/>
  <c r="N122"/>
  <c r="M122"/>
  <c r="L122"/>
  <c r="K122"/>
  <c r="J122"/>
  <c r="I122"/>
  <c r="H122"/>
  <c r="G122"/>
  <c r="F122"/>
  <c r="A122"/>
  <c r="AH121"/>
  <c r="AG121"/>
  <c r="AF121"/>
  <c r="AE121"/>
  <c r="AD121"/>
  <c r="T121"/>
  <c r="Q121"/>
  <c r="P121"/>
  <c r="O121"/>
  <c r="N121"/>
  <c r="M121"/>
  <c r="L121"/>
  <c r="K121"/>
  <c r="J121"/>
  <c r="I121"/>
  <c r="H121"/>
  <c r="G121"/>
  <c r="F121"/>
  <c r="A121"/>
  <c r="AH120"/>
  <c r="AG120"/>
  <c r="AF120"/>
  <c r="AE120"/>
  <c r="AD120"/>
  <c r="T120"/>
  <c r="Q120"/>
  <c r="P120"/>
  <c r="O120"/>
  <c r="N120"/>
  <c r="M120"/>
  <c r="L120"/>
  <c r="K120"/>
  <c r="J120"/>
  <c r="I120"/>
  <c r="H120"/>
  <c r="G120"/>
  <c r="F120"/>
  <c r="A120"/>
  <c r="AH119"/>
  <c r="AG119"/>
  <c r="AF119"/>
  <c r="AE119"/>
  <c r="AD119"/>
  <c r="T119"/>
  <c r="Q119"/>
  <c r="P119"/>
  <c r="O119"/>
  <c r="N119"/>
  <c r="M119"/>
  <c r="L119"/>
  <c r="K119"/>
  <c r="J119"/>
  <c r="I119"/>
  <c r="H119"/>
  <c r="G119"/>
  <c r="F119"/>
  <c r="A119"/>
  <c r="AH118"/>
  <c r="AG118"/>
  <c r="AF118"/>
  <c r="AE118"/>
  <c r="AD118"/>
  <c r="T118"/>
  <c r="Q118"/>
  <c r="P118"/>
  <c r="O118"/>
  <c r="N118"/>
  <c r="M118"/>
  <c r="L118"/>
  <c r="K118"/>
  <c r="J118"/>
  <c r="I118"/>
  <c r="H118"/>
  <c r="G118"/>
  <c r="F118"/>
  <c r="A118"/>
  <c r="AH117"/>
  <c r="AG117"/>
  <c r="AF117"/>
  <c r="AE117"/>
  <c r="AD117"/>
  <c r="T117"/>
  <c r="Q117"/>
  <c r="P117"/>
  <c r="O117"/>
  <c r="N117"/>
  <c r="M117"/>
  <c r="L117"/>
  <c r="K117"/>
  <c r="J117"/>
  <c r="I117"/>
  <c r="H117"/>
  <c r="G117"/>
  <c r="F117"/>
  <c r="A117"/>
  <c r="AH116"/>
  <c r="AG116"/>
  <c r="AF116"/>
  <c r="AE116"/>
  <c r="AD116"/>
  <c r="T116"/>
  <c r="Q116"/>
  <c r="P116"/>
  <c r="O116"/>
  <c r="N116"/>
  <c r="M116"/>
  <c r="L116"/>
  <c r="K116"/>
  <c r="J116"/>
  <c r="I116"/>
  <c r="H116"/>
  <c r="G116"/>
  <c r="F116"/>
  <c r="A116"/>
  <c r="AH115"/>
  <c r="AG115"/>
  <c r="AF115"/>
  <c r="AE115"/>
  <c r="AD115"/>
  <c r="T115"/>
  <c r="Q115"/>
  <c r="P115"/>
  <c r="O115"/>
  <c r="N115"/>
  <c r="M115"/>
  <c r="L115"/>
  <c r="K115"/>
  <c r="J115"/>
  <c r="I115"/>
  <c r="H115"/>
  <c r="G115"/>
  <c r="F115"/>
  <c r="A115"/>
  <c r="AH114"/>
  <c r="AG114"/>
  <c r="AF114"/>
  <c r="AE114"/>
  <c r="AD114"/>
  <c r="T114"/>
  <c r="Q114"/>
  <c r="P114"/>
  <c r="O114"/>
  <c r="N114"/>
  <c r="M114"/>
  <c r="L114"/>
  <c r="K114"/>
  <c r="J114"/>
  <c r="I114"/>
  <c r="H114"/>
  <c r="G114"/>
  <c r="F114"/>
  <c r="A114"/>
  <c r="AH113"/>
  <c r="AG113"/>
  <c r="AF113"/>
  <c r="AE113"/>
  <c r="AD113"/>
  <c r="T113"/>
  <c r="Q113"/>
  <c r="P113"/>
  <c r="O113"/>
  <c r="N113"/>
  <c r="M113"/>
  <c r="L113"/>
  <c r="K113"/>
  <c r="J113"/>
  <c r="I113"/>
  <c r="H113"/>
  <c r="G113"/>
  <c r="F113"/>
  <c r="A113"/>
  <c r="AH112"/>
  <c r="AG112"/>
  <c r="AF112"/>
  <c r="AE112"/>
  <c r="AD112"/>
  <c r="T112"/>
  <c r="Q112"/>
  <c r="P112"/>
  <c r="O112"/>
  <c r="N112"/>
  <c r="M112"/>
  <c r="L112"/>
  <c r="K112"/>
  <c r="J112"/>
  <c r="I112"/>
  <c r="H112"/>
  <c r="G112"/>
  <c r="F112"/>
  <c r="A112"/>
  <c r="AH111"/>
  <c r="AG111"/>
  <c r="AF111"/>
  <c r="AE111"/>
  <c r="AD111"/>
  <c r="T111"/>
  <c r="Q111"/>
  <c r="P111"/>
  <c r="O111"/>
  <c r="N111"/>
  <c r="M111"/>
  <c r="L111"/>
  <c r="K111"/>
  <c r="J111"/>
  <c r="I111"/>
  <c r="H111"/>
  <c r="G111"/>
  <c r="F111"/>
  <c r="A111"/>
  <c r="AH110"/>
  <c r="AG110"/>
  <c r="AF110"/>
  <c r="AE110"/>
  <c r="AD110"/>
  <c r="T110"/>
  <c r="Q110"/>
  <c r="P110"/>
  <c r="O110"/>
  <c r="N110"/>
  <c r="M110"/>
  <c r="L110"/>
  <c r="K110"/>
  <c r="J110"/>
  <c r="I110"/>
  <c r="H110"/>
  <c r="G110"/>
  <c r="F110"/>
  <c r="A110"/>
  <c r="AH109"/>
  <c r="AG109"/>
  <c r="AF109"/>
  <c r="AE109"/>
  <c r="AD109"/>
  <c r="T109"/>
  <c r="Q109"/>
  <c r="P109"/>
  <c r="O109"/>
  <c r="N109"/>
  <c r="M109"/>
  <c r="L109"/>
  <c r="K109"/>
  <c r="J109"/>
  <c r="I109"/>
  <c r="H109"/>
  <c r="G109"/>
  <c r="F109"/>
  <c r="A109"/>
  <c r="AH108"/>
  <c r="AG108"/>
  <c r="AF108"/>
  <c r="AE108"/>
  <c r="AD108"/>
  <c r="T108"/>
  <c r="Q108"/>
  <c r="P108"/>
  <c r="O108"/>
  <c r="N108"/>
  <c r="M108"/>
  <c r="L108"/>
  <c r="K108"/>
  <c r="J108"/>
  <c r="I108"/>
  <c r="H108"/>
  <c r="G108"/>
  <c r="F108"/>
  <c r="A108"/>
  <c r="AH107"/>
  <c r="AG107"/>
  <c r="AF107"/>
  <c r="AE107"/>
  <c r="AD107"/>
  <c r="AA107"/>
  <c r="T107"/>
  <c r="Q107"/>
  <c r="P107"/>
  <c r="O107"/>
  <c r="N107"/>
  <c r="M107"/>
  <c r="L107"/>
  <c r="K107"/>
  <c r="J107"/>
  <c r="I107"/>
  <c r="H107"/>
  <c r="G107"/>
  <c r="F107"/>
  <c r="A107"/>
  <c r="AH106"/>
  <c r="AG106"/>
  <c r="AF106"/>
  <c r="AE106"/>
  <c r="AD106"/>
  <c r="T106"/>
  <c r="Q106"/>
  <c r="P106"/>
  <c r="O106"/>
  <c r="N106"/>
  <c r="M106"/>
  <c r="L106"/>
  <c r="K106"/>
  <c r="J106"/>
  <c r="I106"/>
  <c r="H106"/>
  <c r="G106"/>
  <c r="F106"/>
  <c r="A106"/>
  <c r="AH105"/>
  <c r="AG105"/>
  <c r="AF105"/>
  <c r="AE105"/>
  <c r="AD105"/>
  <c r="T105"/>
  <c r="Q105"/>
  <c r="P105"/>
  <c r="O105"/>
  <c r="N105"/>
  <c r="M105"/>
  <c r="L105"/>
  <c r="K105"/>
  <c r="J105"/>
  <c r="I105"/>
  <c r="H105"/>
  <c r="G105"/>
  <c r="F105"/>
  <c r="A105"/>
  <c r="AH104"/>
  <c r="AG104"/>
  <c r="AF104"/>
  <c r="AE104"/>
  <c r="AD104"/>
  <c r="T104"/>
  <c r="Q104"/>
  <c r="P104"/>
  <c r="O104"/>
  <c r="N104"/>
  <c r="M104"/>
  <c r="L104"/>
  <c r="K104"/>
  <c r="J104"/>
  <c r="I104"/>
  <c r="H104"/>
  <c r="G104"/>
  <c r="F104"/>
  <c r="A104"/>
  <c r="AH103"/>
  <c r="AG103"/>
  <c r="AF103"/>
  <c r="AE103"/>
  <c r="AD103"/>
  <c r="T103"/>
  <c r="Q103"/>
  <c r="P103"/>
  <c r="O103"/>
  <c r="N103"/>
  <c r="M103"/>
  <c r="L103"/>
  <c r="K103"/>
  <c r="J103"/>
  <c r="I103"/>
  <c r="H103"/>
  <c r="G103"/>
  <c r="F103"/>
  <c r="A103"/>
  <c r="AH102"/>
  <c r="AG102"/>
  <c r="AF102"/>
  <c r="AE102"/>
  <c r="AD102"/>
  <c r="T102"/>
  <c r="Q102"/>
  <c r="P102"/>
  <c r="O102"/>
  <c r="N102"/>
  <c r="M102"/>
  <c r="L102"/>
  <c r="K102"/>
  <c r="J102"/>
  <c r="I102"/>
  <c r="H102"/>
  <c r="G102"/>
  <c r="F102"/>
  <c r="A102"/>
  <c r="AH101"/>
  <c r="AG101"/>
  <c r="AF101"/>
  <c r="AE101"/>
  <c r="AD101"/>
  <c r="T101"/>
  <c r="Q101"/>
  <c r="P101"/>
  <c r="O101"/>
  <c r="N101"/>
  <c r="M101"/>
  <c r="L101"/>
  <c r="K101"/>
  <c r="J101"/>
  <c r="I101"/>
  <c r="H101"/>
  <c r="G101"/>
  <c r="F101"/>
  <c r="A101"/>
  <c r="AH100"/>
  <c r="AG100"/>
  <c r="AF100"/>
  <c r="AE100"/>
  <c r="AD100"/>
  <c r="T100"/>
  <c r="Q100"/>
  <c r="P100"/>
  <c r="O100"/>
  <c r="N100"/>
  <c r="M100"/>
  <c r="L100"/>
  <c r="K100"/>
  <c r="J100"/>
  <c r="I100"/>
  <c r="H100"/>
  <c r="G100"/>
  <c r="F100"/>
  <c r="A100"/>
  <c r="AH99"/>
  <c r="AG99"/>
  <c r="AF99"/>
  <c r="AE99"/>
  <c r="AD99"/>
  <c r="T99"/>
  <c r="Q99"/>
  <c r="P99"/>
  <c r="O99"/>
  <c r="N99"/>
  <c r="M99"/>
  <c r="L99"/>
  <c r="K99"/>
  <c r="J99"/>
  <c r="I99"/>
  <c r="H99"/>
  <c r="G99"/>
  <c r="F99"/>
  <c r="A99"/>
  <c r="AH98"/>
  <c r="AG98"/>
  <c r="AF98"/>
  <c r="AE98"/>
  <c r="AD98"/>
  <c r="T98"/>
  <c r="Q98"/>
  <c r="P98"/>
  <c r="O98"/>
  <c r="N98"/>
  <c r="M98"/>
  <c r="L98"/>
  <c r="K98"/>
  <c r="J98"/>
  <c r="I98"/>
  <c r="H98"/>
  <c r="G98"/>
  <c r="F98"/>
  <c r="A98"/>
  <c r="AH97"/>
  <c r="AG97"/>
  <c r="AF97"/>
  <c r="AE97"/>
  <c r="AD97"/>
  <c r="T97"/>
  <c r="Q97"/>
  <c r="P97"/>
  <c r="O97"/>
  <c r="N97"/>
  <c r="M97"/>
  <c r="L97"/>
  <c r="K97"/>
  <c r="J97"/>
  <c r="I97"/>
  <c r="H97"/>
  <c r="G97"/>
  <c r="F97"/>
  <c r="A97"/>
  <c r="AH96"/>
  <c r="AG96"/>
  <c r="AF96"/>
  <c r="AE96"/>
  <c r="AD96"/>
  <c r="T96"/>
  <c r="Q96"/>
  <c r="P96"/>
  <c r="O96"/>
  <c r="N96"/>
  <c r="M96"/>
  <c r="L96"/>
  <c r="K96"/>
  <c r="J96"/>
  <c r="I96"/>
  <c r="H96"/>
  <c r="G96"/>
  <c r="F96"/>
  <c r="A96"/>
  <c r="AH95"/>
  <c r="AG95"/>
  <c r="AF95"/>
  <c r="AE95"/>
  <c r="AD95"/>
  <c r="T95"/>
  <c r="Q95"/>
  <c r="P95"/>
  <c r="O95"/>
  <c r="N95"/>
  <c r="M95"/>
  <c r="L95"/>
  <c r="K95"/>
  <c r="J95"/>
  <c r="I95"/>
  <c r="H95"/>
  <c r="G95"/>
  <c r="F95"/>
  <c r="A95"/>
  <c r="AH94"/>
  <c r="AG94"/>
  <c r="AF94"/>
  <c r="AE94"/>
  <c r="AD94"/>
  <c r="T94"/>
  <c r="Q94"/>
  <c r="P94"/>
  <c r="O94"/>
  <c r="N94"/>
  <c r="M94"/>
  <c r="L94"/>
  <c r="K94"/>
  <c r="J94"/>
  <c r="I94"/>
  <c r="H94"/>
  <c r="G94"/>
  <c r="F94"/>
  <c r="A94"/>
  <c r="AH93"/>
  <c r="AG93"/>
  <c r="AF93"/>
  <c r="AE93"/>
  <c r="AD93"/>
  <c r="T93"/>
  <c r="Q93"/>
  <c r="P93"/>
  <c r="O93"/>
  <c r="N93"/>
  <c r="M93"/>
  <c r="L93"/>
  <c r="K93"/>
  <c r="J93"/>
  <c r="I93"/>
  <c r="H93"/>
  <c r="G93"/>
  <c r="F93"/>
  <c r="A93"/>
  <c r="T92"/>
  <c r="N92"/>
  <c r="F92"/>
  <c r="T91"/>
  <c r="N91"/>
  <c r="F91"/>
  <c r="T90"/>
  <c r="N90"/>
  <c r="F90"/>
  <c r="A90"/>
  <c r="A91" s="1"/>
  <c r="A92" s="1"/>
  <c r="T89"/>
  <c r="N89"/>
  <c r="F89"/>
  <c r="A89"/>
  <c r="T88"/>
  <c r="N88"/>
  <c r="F88"/>
  <c r="A88"/>
  <c r="T87"/>
  <c r="N87"/>
  <c r="F87"/>
  <c r="A87"/>
  <c r="T86"/>
  <c r="N86"/>
  <c r="F86"/>
  <c r="A86"/>
  <c r="T85"/>
  <c r="N85"/>
  <c r="F85"/>
  <c r="A85"/>
  <c r="T84"/>
  <c r="N84"/>
  <c r="F84"/>
  <c r="A84"/>
  <c r="T83"/>
  <c r="N83"/>
  <c r="F83"/>
  <c r="A83"/>
  <c r="T82"/>
  <c r="N82"/>
  <c r="F82"/>
  <c r="A82"/>
  <c r="T81"/>
  <c r="N81"/>
  <c r="F81"/>
  <c r="A81"/>
  <c r="T80"/>
  <c r="N80"/>
  <c r="F80"/>
  <c r="A80"/>
  <c r="T79"/>
  <c r="N79"/>
  <c r="F79"/>
  <c r="A79"/>
  <c r="T78"/>
  <c r="N78"/>
  <c r="F78"/>
  <c r="A78"/>
  <c r="T77"/>
  <c r="N77"/>
  <c r="F77"/>
  <c r="A77"/>
  <c r="T76"/>
  <c r="N76"/>
  <c r="F76"/>
  <c r="A76"/>
  <c r="T75"/>
  <c r="N75"/>
  <c r="F75"/>
  <c r="A75"/>
  <c r="T74"/>
  <c r="N74"/>
  <c r="F74"/>
  <c r="A74"/>
  <c r="T73"/>
  <c r="N73"/>
  <c r="F73"/>
  <c r="A73"/>
  <c r="T72"/>
  <c r="N72"/>
  <c r="F72"/>
  <c r="A72"/>
  <c r="T71"/>
  <c r="N71"/>
  <c r="F71"/>
  <c r="A71"/>
  <c r="T70"/>
  <c r="N70"/>
  <c r="F70"/>
  <c r="A70"/>
  <c r="T69"/>
  <c r="N69"/>
  <c r="F69"/>
  <c r="A69"/>
  <c r="T68"/>
  <c r="N68"/>
  <c r="F68"/>
  <c r="A68"/>
  <c r="T67"/>
  <c r="N67"/>
  <c r="F67"/>
  <c r="T66"/>
  <c r="N66"/>
  <c r="F66"/>
  <c r="A66"/>
  <c r="A67" s="1"/>
  <c r="T65"/>
  <c r="N65"/>
  <c r="F65"/>
  <c r="A65"/>
  <c r="T64"/>
  <c r="N64"/>
  <c r="F64"/>
  <c r="A64"/>
  <c r="T63"/>
  <c r="N63"/>
  <c r="F63"/>
  <c r="A63"/>
  <c r="T62"/>
  <c r="N62"/>
  <c r="F62"/>
  <c r="A62"/>
  <c r="T61"/>
  <c r="N61"/>
  <c r="F61"/>
  <c r="A61"/>
  <c r="T60"/>
  <c r="N60"/>
  <c r="F60"/>
  <c r="A60"/>
  <c r="T59"/>
  <c r="N59"/>
  <c r="F59"/>
  <c r="A59"/>
  <c r="T58"/>
  <c r="N58"/>
  <c r="F58"/>
  <c r="A58"/>
  <c r="T57"/>
  <c r="N57"/>
  <c r="F57"/>
  <c r="A57"/>
  <c r="T56"/>
  <c r="N56"/>
  <c r="F56"/>
  <c r="A56"/>
  <c r="T55"/>
  <c r="N55"/>
  <c r="F55"/>
  <c r="A55"/>
  <c r="T54"/>
  <c r="N54"/>
  <c r="F54"/>
  <c r="A54"/>
  <c r="T53"/>
  <c r="N53"/>
  <c r="F53"/>
  <c r="A53"/>
  <c r="T52"/>
  <c r="N52"/>
  <c r="F52"/>
  <c r="A52"/>
  <c r="T51"/>
  <c r="N51"/>
  <c r="F51"/>
  <c r="A51"/>
  <c r="T50"/>
  <c r="N50"/>
  <c r="F50"/>
  <c r="A50"/>
  <c r="T49"/>
  <c r="N49"/>
  <c r="F49"/>
  <c r="A49"/>
  <c r="T48"/>
  <c r="N48"/>
  <c r="F48"/>
  <c r="A48"/>
  <c r="T47"/>
  <c r="N47"/>
  <c r="F47"/>
  <c r="A47"/>
  <c r="T46"/>
  <c r="N46"/>
  <c r="F46"/>
  <c r="A46"/>
  <c r="T45"/>
  <c r="N45"/>
  <c r="F45"/>
  <c r="A45"/>
  <c r="T44"/>
  <c r="N44"/>
  <c r="F44"/>
  <c r="A44"/>
  <c r="T43"/>
  <c r="N43"/>
  <c r="F43"/>
  <c r="A43"/>
  <c r="T42"/>
  <c r="N42"/>
  <c r="F42"/>
  <c r="A42"/>
  <c r="T41"/>
  <c r="N41"/>
  <c r="F41"/>
  <c r="A41"/>
  <c r="T40"/>
  <c r="N40"/>
  <c r="F40"/>
  <c r="T39"/>
  <c r="N39"/>
  <c r="F39"/>
  <c r="T38"/>
  <c r="N38"/>
  <c r="F38"/>
  <c r="T37"/>
  <c r="N37"/>
  <c r="F37"/>
  <c r="T36"/>
  <c r="N36"/>
  <c r="F36"/>
  <c r="T35"/>
  <c r="N35"/>
  <c r="F35"/>
  <c r="T34"/>
  <c r="N34"/>
  <c r="F34"/>
  <c r="T33"/>
  <c r="N33"/>
  <c r="F33"/>
  <c r="AA32"/>
  <c r="T32"/>
  <c r="N32"/>
  <c r="F32"/>
  <c r="T31"/>
  <c r="N31"/>
  <c r="F31"/>
  <c r="T30"/>
  <c r="N30"/>
  <c r="F30"/>
  <c r="T29"/>
  <c r="N29"/>
  <c r="F29"/>
  <c r="T28"/>
  <c r="N28"/>
  <c r="F28"/>
  <c r="A28"/>
  <c r="A29" s="1"/>
  <c r="A30" s="1"/>
  <c r="A31" s="1"/>
  <c r="A32" s="1"/>
  <c r="A33" s="1"/>
  <c r="A34" s="1"/>
  <c r="A35" s="1"/>
  <c r="A36" s="1"/>
  <c r="A37" s="1"/>
  <c r="A38" s="1"/>
  <c r="A39" s="1"/>
  <c r="A40" s="1"/>
  <c r="T27"/>
  <c r="N27"/>
  <c r="F27"/>
  <c r="T26"/>
  <c r="N26"/>
  <c r="F26"/>
  <c r="T25"/>
  <c r="N25"/>
  <c r="F25"/>
  <c r="T24"/>
  <c r="N24"/>
  <c r="F24"/>
  <c r="A24"/>
  <c r="A25" s="1"/>
  <c r="A26" s="1"/>
  <c r="A27" s="1"/>
  <c r="T23"/>
  <c r="N23"/>
  <c r="F23"/>
  <c r="T22"/>
  <c r="N22"/>
  <c r="F22"/>
  <c r="AA21"/>
  <c r="T21"/>
  <c r="N21"/>
  <c r="F21"/>
  <c r="T20"/>
  <c r="N20"/>
  <c r="F20"/>
  <c r="T19"/>
  <c r="N19"/>
  <c r="F19"/>
  <c r="T18"/>
  <c r="N18"/>
  <c r="F18"/>
  <c r="A18"/>
  <c r="A19" s="1"/>
  <c r="A20" s="1"/>
  <c r="A21" s="1"/>
  <c r="A22" s="1"/>
  <c r="A23" s="1"/>
  <c r="AE17"/>
  <c r="AD17"/>
  <c r="Z17"/>
  <c r="X17"/>
  <c r="V17"/>
  <c r="W17" s="1"/>
  <c r="U17"/>
  <c r="J14"/>
  <c r="F14"/>
  <c r="A14"/>
  <c r="M10"/>
  <c r="AA196" s="1"/>
  <c r="AA68" l="1"/>
  <c r="AB68" s="1"/>
  <c r="Z107"/>
  <c r="AA100"/>
  <c r="AA66"/>
  <c r="Z66" s="1"/>
  <c r="M66" s="1"/>
  <c r="AA98"/>
  <c r="Z98" s="1"/>
  <c r="AA115"/>
  <c r="AB115" s="1"/>
  <c r="AA96"/>
  <c r="AB96" s="1"/>
  <c r="AA103"/>
  <c r="AB103" s="1"/>
  <c r="AA27"/>
  <c r="AA62"/>
  <c r="AB62" s="1"/>
  <c r="AA94"/>
  <c r="AA19"/>
  <c r="AB19" s="1"/>
  <c r="AA128"/>
  <c r="AB128" s="1"/>
  <c r="R17"/>
  <c r="L17" s="1"/>
  <c r="AA64"/>
  <c r="Z64" s="1"/>
  <c r="M64" s="1"/>
  <c r="AA24"/>
  <c r="Z24" s="1"/>
  <c r="M24" s="1"/>
  <c r="AA40"/>
  <c r="AA60"/>
  <c r="Z60" s="1"/>
  <c r="M60" s="1"/>
  <c r="AA92"/>
  <c r="AB92" s="1"/>
  <c r="AA106"/>
  <c r="AB106" s="1"/>
  <c r="AA168"/>
  <c r="AA186"/>
  <c r="AA25"/>
  <c r="AB25" s="1"/>
  <c r="AA30"/>
  <c r="AB30" s="1"/>
  <c r="AA28"/>
  <c r="Z28" s="1"/>
  <c r="M28" s="1"/>
  <c r="AA18"/>
  <c r="AA38"/>
  <c r="AB38" s="1"/>
  <c r="AA58"/>
  <c r="Z58" s="1"/>
  <c r="M58" s="1"/>
  <c r="AA90"/>
  <c r="AB90" s="1"/>
  <c r="Z19"/>
  <c r="M19" s="1"/>
  <c r="AA26"/>
  <c r="AB26" s="1"/>
  <c r="AA36"/>
  <c r="Z36" s="1"/>
  <c r="M36" s="1"/>
  <c r="AA56"/>
  <c r="AB56" s="1"/>
  <c r="AA72"/>
  <c r="Z72" s="1"/>
  <c r="M72" s="1"/>
  <c r="AG17"/>
  <c r="AA23"/>
  <c r="AB23" s="1"/>
  <c r="AB32"/>
  <c r="AA34"/>
  <c r="AB34" s="1"/>
  <c r="AA54"/>
  <c r="AB54" s="1"/>
  <c r="AA70"/>
  <c r="AB70" s="1"/>
  <c r="AA182"/>
  <c r="Z182" s="1"/>
  <c r="AA50"/>
  <c r="AB50" s="1"/>
  <c r="AA52"/>
  <c r="Z52" s="1"/>
  <c r="M52" s="1"/>
  <c r="AA82"/>
  <c r="AA84"/>
  <c r="AB84" s="1"/>
  <c r="AA86"/>
  <c r="AB86" s="1"/>
  <c r="AA88"/>
  <c r="AB88" s="1"/>
  <c r="AA46"/>
  <c r="AA48"/>
  <c r="Z48" s="1"/>
  <c r="M48" s="1"/>
  <c r="AA78"/>
  <c r="AA80"/>
  <c r="AB80" s="1"/>
  <c r="AA111"/>
  <c r="Z111" s="1"/>
  <c r="AA134"/>
  <c r="AB107"/>
  <c r="AB66"/>
  <c r="AA20"/>
  <c r="Z20" s="1"/>
  <c r="M20" s="1"/>
  <c r="AA22"/>
  <c r="AB22" s="1"/>
  <c r="AA29"/>
  <c r="AA42"/>
  <c r="AA44"/>
  <c r="AB44" s="1"/>
  <c r="AA74"/>
  <c r="AB74" s="1"/>
  <c r="AA76"/>
  <c r="Z76" s="1"/>
  <c r="M76" s="1"/>
  <c r="AB100"/>
  <c r="AA152"/>
  <c r="AB152" s="1"/>
  <c r="Z40"/>
  <c r="M40" s="1"/>
  <c r="AB40"/>
  <c r="Z196"/>
  <c r="AB196"/>
  <c r="Z68"/>
  <c r="M68" s="1"/>
  <c r="AB98"/>
  <c r="AB21"/>
  <c r="Z21"/>
  <c r="M21" s="1"/>
  <c r="AB27"/>
  <c r="Z27"/>
  <c r="M27" s="1"/>
  <c r="Z26"/>
  <c r="M26" s="1"/>
  <c r="AB36"/>
  <c r="Z18"/>
  <c r="M18" s="1"/>
  <c r="Z115"/>
  <c r="K17"/>
  <c r="AF17"/>
  <c r="AB18"/>
  <c r="U18" s="1"/>
  <c r="AB24"/>
  <c r="Z32"/>
  <c r="M32" s="1"/>
  <c r="Z94"/>
  <c r="AB94"/>
  <c r="Z96"/>
  <c r="Z92"/>
  <c r="M92" s="1"/>
  <c r="AB146"/>
  <c r="Z146"/>
  <c r="AB186"/>
  <c r="Z186"/>
  <c r="Z100"/>
  <c r="AA102"/>
  <c r="AA113"/>
  <c r="AA118"/>
  <c r="AA166"/>
  <c r="AA170"/>
  <c r="AA101"/>
  <c r="AA124"/>
  <c r="AA132"/>
  <c r="AA150"/>
  <c r="AA154"/>
  <c r="AA162"/>
  <c r="AA31"/>
  <c r="AA33"/>
  <c r="AA35"/>
  <c r="AA37"/>
  <c r="AA39"/>
  <c r="AA41"/>
  <c r="AA43"/>
  <c r="AA45"/>
  <c r="AA47"/>
  <c r="AA49"/>
  <c r="AA51"/>
  <c r="AA53"/>
  <c r="AA55"/>
  <c r="AA57"/>
  <c r="AA59"/>
  <c r="AA61"/>
  <c r="AA63"/>
  <c r="AA65"/>
  <c r="AA67"/>
  <c r="AA69"/>
  <c r="AA71"/>
  <c r="AA73"/>
  <c r="AA75"/>
  <c r="AA77"/>
  <c r="AA79"/>
  <c r="AA81"/>
  <c r="AA83"/>
  <c r="AA85"/>
  <c r="AA87"/>
  <c r="AA89"/>
  <c r="AA91"/>
  <c r="AA93"/>
  <c r="AA95"/>
  <c r="AA97"/>
  <c r="AA99"/>
  <c r="AA104"/>
  <c r="AA108"/>
  <c r="AA140"/>
  <c r="AA172"/>
  <c r="AA300"/>
  <c r="AA298"/>
  <c r="AA296"/>
  <c r="AA294"/>
  <c r="AA292"/>
  <c r="AA290"/>
  <c r="AA288"/>
  <c r="AA286"/>
  <c r="AA284"/>
  <c r="AA282"/>
  <c r="AA280"/>
  <c r="AA278"/>
  <c r="AA276"/>
  <c r="AA274"/>
  <c r="AA272"/>
  <c r="AA270"/>
  <c r="AA268"/>
  <c r="AA266"/>
  <c r="AA264"/>
  <c r="AA262"/>
  <c r="AA260"/>
  <c r="AA258"/>
  <c r="AA256"/>
  <c r="AA254"/>
  <c r="AA252"/>
  <c r="AA250"/>
  <c r="AA248"/>
  <c r="AA246"/>
  <c r="AA301"/>
  <c r="AA299"/>
  <c r="AA297"/>
  <c r="AA295"/>
  <c r="AA293"/>
  <c r="AA291"/>
  <c r="AA289"/>
  <c r="AA287"/>
  <c r="AA285"/>
  <c r="AA283"/>
  <c r="AA281"/>
  <c r="AA279"/>
  <c r="AA277"/>
  <c r="AA275"/>
  <c r="AA273"/>
  <c r="AA271"/>
  <c r="AA269"/>
  <c r="AA267"/>
  <c r="AA265"/>
  <c r="AA263"/>
  <c r="AA261"/>
  <c r="AA253"/>
  <c r="AA243"/>
  <c r="AA241"/>
  <c r="AA239"/>
  <c r="AA237"/>
  <c r="AA235"/>
  <c r="AA233"/>
  <c r="AA231"/>
  <c r="AA229"/>
  <c r="AA227"/>
  <c r="AA225"/>
  <c r="AA223"/>
  <c r="AA221"/>
  <c r="AA219"/>
  <c r="AA217"/>
  <c r="AA215"/>
  <c r="AA213"/>
  <c r="AA211"/>
  <c r="AA209"/>
  <c r="AA207"/>
  <c r="AA245"/>
  <c r="AA257"/>
  <c r="AA251"/>
  <c r="AA247"/>
  <c r="AA244"/>
  <c r="AA242"/>
  <c r="AA240"/>
  <c r="AA238"/>
  <c r="AA236"/>
  <c r="AA255"/>
  <c r="AA230"/>
  <c r="AA214"/>
  <c r="AA234"/>
  <c r="AA218"/>
  <c r="AA205"/>
  <c r="AA203"/>
  <c r="AA201"/>
  <c r="AA199"/>
  <c r="AA197"/>
  <c r="AA195"/>
  <c r="AA193"/>
  <c r="AA191"/>
  <c r="AA189"/>
  <c r="AA187"/>
  <c r="AA185"/>
  <c r="AA183"/>
  <c r="AA181"/>
  <c r="AA179"/>
  <c r="AA177"/>
  <c r="AA175"/>
  <c r="AA173"/>
  <c r="AA224"/>
  <c r="AA194"/>
  <c r="AA178"/>
  <c r="AA174"/>
  <c r="AA171"/>
  <c r="AA169"/>
  <c r="AA167"/>
  <c r="AA165"/>
  <c r="AA163"/>
  <c r="AA161"/>
  <c r="AA159"/>
  <c r="AA157"/>
  <c r="AA155"/>
  <c r="AA153"/>
  <c r="AA151"/>
  <c r="AA149"/>
  <c r="AA147"/>
  <c r="AA145"/>
  <c r="AA143"/>
  <c r="AA141"/>
  <c r="AA139"/>
  <c r="AA137"/>
  <c r="AA135"/>
  <c r="AA133"/>
  <c r="AA131"/>
  <c r="AA129"/>
  <c r="AA127"/>
  <c r="AA125"/>
  <c r="AA123"/>
  <c r="AA121"/>
  <c r="AA119"/>
  <c r="AA117"/>
  <c r="AA204"/>
  <c r="AA220"/>
  <c r="AA192"/>
  <c r="AA176"/>
  <c r="AA259"/>
  <c r="AA222"/>
  <c r="AA216"/>
  <c r="AA206"/>
  <c r="AA190"/>
  <c r="AA188"/>
  <c r="AA160"/>
  <c r="AA144"/>
  <c r="AA126"/>
  <c r="AA249"/>
  <c r="AA228"/>
  <c r="AA202"/>
  <c r="AA180"/>
  <c r="AA158"/>
  <c r="AA142"/>
  <c r="AA136"/>
  <c r="AA120"/>
  <c r="AA116"/>
  <c r="AA114"/>
  <c r="AA112"/>
  <c r="AA110"/>
  <c r="AA232"/>
  <c r="AA212"/>
  <c r="AA208"/>
  <c r="AA198"/>
  <c r="AA156"/>
  <c r="AA210"/>
  <c r="AA200"/>
  <c r="AA164"/>
  <c r="AA148"/>
  <c r="AA138"/>
  <c r="AA122"/>
  <c r="AA105"/>
  <c r="AA109"/>
  <c r="AA130"/>
  <c r="AA184"/>
  <c r="AA226"/>
  <c r="Z90" l="1"/>
  <c r="M90" s="1"/>
  <c r="Z80"/>
  <c r="M80" s="1"/>
  <c r="AB72"/>
  <c r="Z70"/>
  <c r="M70" s="1"/>
  <c r="Z54"/>
  <c r="M54" s="1"/>
  <c r="AB48"/>
  <c r="Z44"/>
  <c r="M44" s="1"/>
  <c r="Z152"/>
  <c r="Z50"/>
  <c r="M50" s="1"/>
  <c r="AB58"/>
  <c r="Z128"/>
  <c r="Z23"/>
  <c r="M23" s="1"/>
  <c r="Z106"/>
  <c r="AB64"/>
  <c r="Z25"/>
  <c r="M25" s="1"/>
  <c r="AH17"/>
  <c r="O17" s="1"/>
  <c r="Q17" s="1"/>
  <c r="Z38"/>
  <c r="M38" s="1"/>
  <c r="Z56"/>
  <c r="M56" s="1"/>
  <c r="AB60"/>
  <c r="Z103"/>
  <c r="Z30"/>
  <c r="M30" s="1"/>
  <c r="AB168"/>
  <c r="Z168"/>
  <c r="AB28"/>
  <c r="Z86"/>
  <c r="M86" s="1"/>
  <c r="Z34"/>
  <c r="M34" s="1"/>
  <c r="Z88"/>
  <c r="M88" s="1"/>
  <c r="AB76"/>
  <c r="AB182"/>
  <c r="Z22"/>
  <c r="M22" s="1"/>
  <c r="Z62"/>
  <c r="M62" s="1"/>
  <c r="Z84"/>
  <c r="M84" s="1"/>
  <c r="AB20"/>
  <c r="Z78"/>
  <c r="M78" s="1"/>
  <c r="AB78"/>
  <c r="AB111"/>
  <c r="AB52"/>
  <c r="Z134"/>
  <c r="AB134"/>
  <c r="Z46"/>
  <c r="M46" s="1"/>
  <c r="AB46"/>
  <c r="AB29"/>
  <c r="Z29"/>
  <c r="M29" s="1"/>
  <c r="Z82"/>
  <c r="M82" s="1"/>
  <c r="AB82"/>
  <c r="Z42"/>
  <c r="M42" s="1"/>
  <c r="AB42"/>
  <c r="Z74"/>
  <c r="M74" s="1"/>
  <c r="G18"/>
  <c r="U19"/>
  <c r="AB156"/>
  <c r="Z156"/>
  <c r="AB222"/>
  <c r="Z222"/>
  <c r="AB153"/>
  <c r="Z153"/>
  <c r="AB193"/>
  <c r="Z193"/>
  <c r="Z213"/>
  <c r="AB213"/>
  <c r="AB275"/>
  <c r="Z275"/>
  <c r="AB266"/>
  <c r="Z266"/>
  <c r="AB140"/>
  <c r="Z140"/>
  <c r="AB49"/>
  <c r="Z49"/>
  <c r="M49" s="1"/>
  <c r="AB130"/>
  <c r="Z130"/>
  <c r="Z200"/>
  <c r="AB200"/>
  <c r="AB112"/>
  <c r="Z112"/>
  <c r="AB202"/>
  <c r="Z202"/>
  <c r="AB206"/>
  <c r="Z206"/>
  <c r="AB117"/>
  <c r="Z117"/>
  <c r="Z133"/>
  <c r="AB133"/>
  <c r="AB149"/>
  <c r="Z149"/>
  <c r="AB165"/>
  <c r="Z165"/>
  <c r="Z173"/>
  <c r="AB173"/>
  <c r="Z189"/>
  <c r="AB189"/>
  <c r="Z205"/>
  <c r="AB205"/>
  <c r="AB240"/>
  <c r="Z240"/>
  <c r="Z209"/>
  <c r="AB209"/>
  <c r="Z225"/>
  <c r="AB225"/>
  <c r="Z241"/>
  <c r="AB241"/>
  <c r="AB271"/>
  <c r="Z271"/>
  <c r="AB287"/>
  <c r="Z287"/>
  <c r="AB246"/>
  <c r="Z246"/>
  <c r="AB262"/>
  <c r="Z262"/>
  <c r="AB278"/>
  <c r="Z278"/>
  <c r="Z294"/>
  <c r="AB294"/>
  <c r="AB104"/>
  <c r="Z104"/>
  <c r="AB85"/>
  <c r="Z85"/>
  <c r="M85" s="1"/>
  <c r="AB69"/>
  <c r="Z69"/>
  <c r="M69" s="1"/>
  <c r="AB53"/>
  <c r="Z53"/>
  <c r="M53" s="1"/>
  <c r="AB37"/>
  <c r="Z37"/>
  <c r="M37" s="1"/>
  <c r="AB162"/>
  <c r="Z162"/>
  <c r="AB101"/>
  <c r="Z101"/>
  <c r="AB210"/>
  <c r="Z210"/>
  <c r="AB114"/>
  <c r="Z114"/>
  <c r="AB228"/>
  <c r="Z228"/>
  <c r="AB216"/>
  <c r="Z216"/>
  <c r="Z119"/>
  <c r="AB119"/>
  <c r="AB135"/>
  <c r="Z135"/>
  <c r="Z151"/>
  <c r="AB151"/>
  <c r="Z167"/>
  <c r="AB167"/>
  <c r="Z175"/>
  <c r="AB175"/>
  <c r="Z191"/>
  <c r="AB191"/>
  <c r="AB218"/>
  <c r="Z218"/>
  <c r="AB242"/>
  <c r="Z242"/>
  <c r="Z211"/>
  <c r="AB211"/>
  <c r="Z227"/>
  <c r="AB227"/>
  <c r="Z243"/>
  <c r="AB243"/>
  <c r="AB273"/>
  <c r="Z273"/>
  <c r="AB289"/>
  <c r="Z289"/>
  <c r="AB248"/>
  <c r="Z248"/>
  <c r="AB264"/>
  <c r="Z264"/>
  <c r="AB280"/>
  <c r="Z280"/>
  <c r="AB296"/>
  <c r="Z296"/>
  <c r="AB99"/>
  <c r="Z99"/>
  <c r="AB83"/>
  <c r="Z83"/>
  <c r="M83" s="1"/>
  <c r="AB67"/>
  <c r="Z67"/>
  <c r="M67" s="1"/>
  <c r="AB51"/>
  <c r="Z51"/>
  <c r="M51" s="1"/>
  <c r="AB35"/>
  <c r="Z35"/>
  <c r="M35" s="1"/>
  <c r="AB154"/>
  <c r="Z154"/>
  <c r="AB118"/>
  <c r="Z118"/>
  <c r="V18"/>
  <c r="AB97"/>
  <c r="Z97"/>
  <c r="AB150"/>
  <c r="Z150"/>
  <c r="J17"/>
  <c r="Y17"/>
  <c r="AB120"/>
  <c r="Z120"/>
  <c r="AB155"/>
  <c r="Z155"/>
  <c r="AB195"/>
  <c r="Z195"/>
  <c r="AB261"/>
  <c r="Z261"/>
  <c r="Z268"/>
  <c r="AB268"/>
  <c r="AB79"/>
  <c r="Z79"/>
  <c r="M79" s="1"/>
  <c r="AB31"/>
  <c r="Z31"/>
  <c r="M31" s="1"/>
  <c r="AB226"/>
  <c r="Z226"/>
  <c r="AB144"/>
  <c r="Z144"/>
  <c r="AB157"/>
  <c r="Z157"/>
  <c r="AB197"/>
  <c r="Z197"/>
  <c r="AB263"/>
  <c r="Z263"/>
  <c r="AB254"/>
  <c r="Z254"/>
  <c r="AB61"/>
  <c r="Z61"/>
  <c r="M61" s="1"/>
  <c r="Z184"/>
  <c r="AB184"/>
  <c r="AB160"/>
  <c r="Z160"/>
  <c r="AB143"/>
  <c r="Z143"/>
  <c r="AB183"/>
  <c r="Z183"/>
  <c r="AB199"/>
  <c r="Z199"/>
  <c r="Z255"/>
  <c r="AB255"/>
  <c r="Z257"/>
  <c r="AB257"/>
  <c r="Z219"/>
  <c r="AB219"/>
  <c r="Z235"/>
  <c r="AB235"/>
  <c r="AB265"/>
  <c r="Z265"/>
  <c r="AB281"/>
  <c r="Z281"/>
  <c r="AB297"/>
  <c r="Z297"/>
  <c r="AB256"/>
  <c r="Z256"/>
  <c r="AB272"/>
  <c r="Z272"/>
  <c r="AB288"/>
  <c r="Z288"/>
  <c r="AB91"/>
  <c r="Z91"/>
  <c r="M91" s="1"/>
  <c r="AB75"/>
  <c r="Z75"/>
  <c r="M75" s="1"/>
  <c r="AB59"/>
  <c r="Z59"/>
  <c r="M59" s="1"/>
  <c r="AB43"/>
  <c r="Z43"/>
  <c r="M43" s="1"/>
  <c r="Z132"/>
  <c r="AB132"/>
  <c r="X18"/>
  <c r="AB116"/>
  <c r="Z116"/>
  <c r="Z121"/>
  <c r="AB121"/>
  <c r="Z169"/>
  <c r="AB169"/>
  <c r="AB234"/>
  <c r="Z234"/>
  <c r="Z229"/>
  <c r="AB229"/>
  <c r="AB291"/>
  <c r="Z291"/>
  <c r="Z282"/>
  <c r="AB282"/>
  <c r="AB81"/>
  <c r="Z81"/>
  <c r="M81" s="1"/>
  <c r="AB33"/>
  <c r="Z33"/>
  <c r="M33" s="1"/>
  <c r="AB198"/>
  <c r="Z198"/>
  <c r="Z259"/>
  <c r="AB259"/>
  <c r="AB139"/>
  <c r="Z139"/>
  <c r="AB179"/>
  <c r="Z179"/>
  <c r="AB247"/>
  <c r="Z247"/>
  <c r="Z231"/>
  <c r="AB231"/>
  <c r="AB293"/>
  <c r="Z293"/>
  <c r="AB284"/>
  <c r="Z284"/>
  <c r="AB95"/>
  <c r="Z95"/>
  <c r="AB47"/>
  <c r="Z47"/>
  <c r="M47" s="1"/>
  <c r="AB102"/>
  <c r="Z102"/>
  <c r="Z122"/>
  <c r="AB122"/>
  <c r="AB136"/>
  <c r="Z136"/>
  <c r="AB125"/>
  <c r="Z125"/>
  <c r="AB174"/>
  <c r="Z174"/>
  <c r="AB230"/>
  <c r="Z230"/>
  <c r="Z217"/>
  <c r="AB217"/>
  <c r="AB279"/>
  <c r="Z279"/>
  <c r="AB270"/>
  <c r="Z270"/>
  <c r="AB93"/>
  <c r="Z93"/>
  <c r="AB45"/>
  <c r="Z45"/>
  <c r="M45" s="1"/>
  <c r="AB212"/>
  <c r="Z212"/>
  <c r="Z192"/>
  <c r="AB192"/>
  <c r="AB159"/>
  <c r="Z159"/>
  <c r="AB232"/>
  <c r="Z232"/>
  <c r="AB158"/>
  <c r="Z158"/>
  <c r="AB188"/>
  <c r="Z188"/>
  <c r="AB220"/>
  <c r="Z220"/>
  <c r="Z129"/>
  <c r="AB129"/>
  <c r="AB145"/>
  <c r="Z145"/>
  <c r="AB161"/>
  <c r="Z161"/>
  <c r="Z194"/>
  <c r="AB194"/>
  <c r="Z185"/>
  <c r="AB185"/>
  <c r="Z201"/>
  <c r="AB201"/>
  <c r="AB236"/>
  <c r="Z236"/>
  <c r="AB245"/>
  <c r="Z245"/>
  <c r="Z221"/>
  <c r="AB221"/>
  <c r="Z237"/>
  <c r="AB237"/>
  <c r="AB267"/>
  <c r="Z267"/>
  <c r="AB283"/>
  <c r="Z283"/>
  <c r="AB299"/>
  <c r="Z299"/>
  <c r="AB258"/>
  <c r="Z258"/>
  <c r="AB274"/>
  <c r="Z274"/>
  <c r="Z290"/>
  <c r="AB290"/>
  <c r="AB89"/>
  <c r="Z89"/>
  <c r="M89" s="1"/>
  <c r="AB73"/>
  <c r="Z73"/>
  <c r="M73" s="1"/>
  <c r="AB57"/>
  <c r="Z57"/>
  <c r="M57" s="1"/>
  <c r="AB41"/>
  <c r="Z41"/>
  <c r="M41" s="1"/>
  <c r="AB124"/>
  <c r="Z124"/>
  <c r="Z109"/>
  <c r="AB109"/>
  <c r="Z249"/>
  <c r="AB249"/>
  <c r="Z137"/>
  <c r="AB137"/>
  <c r="AB177"/>
  <c r="Z177"/>
  <c r="AB244"/>
  <c r="Z244"/>
  <c r="Z253"/>
  <c r="AB253"/>
  <c r="AB250"/>
  <c r="Z250"/>
  <c r="Z298"/>
  <c r="AB298"/>
  <c r="AB65"/>
  <c r="Z65"/>
  <c r="M65" s="1"/>
  <c r="Z113"/>
  <c r="AB113"/>
  <c r="Z105"/>
  <c r="AB105"/>
  <c r="Z126"/>
  <c r="AB126"/>
  <c r="AB123"/>
  <c r="Z123"/>
  <c r="Z171"/>
  <c r="AB171"/>
  <c r="AB214"/>
  <c r="Z214"/>
  <c r="Z215"/>
  <c r="AB215"/>
  <c r="AB277"/>
  <c r="Z277"/>
  <c r="AB252"/>
  <c r="Z252"/>
  <c r="AB300"/>
  <c r="Z300"/>
  <c r="AB63"/>
  <c r="Z63"/>
  <c r="M63" s="1"/>
  <c r="AB170"/>
  <c r="Z170"/>
  <c r="AB208"/>
  <c r="Z208"/>
  <c r="AB176"/>
  <c r="Z176"/>
  <c r="AB141"/>
  <c r="Z141"/>
  <c r="AB181"/>
  <c r="Z181"/>
  <c r="Z251"/>
  <c r="AB251"/>
  <c r="Z233"/>
  <c r="AB233"/>
  <c r="AB295"/>
  <c r="Z295"/>
  <c r="Z286"/>
  <c r="AB286"/>
  <c r="AB77"/>
  <c r="Z77"/>
  <c r="M77" s="1"/>
  <c r="AB166"/>
  <c r="Z166"/>
  <c r="AB138"/>
  <c r="Z138"/>
  <c r="AB142"/>
  <c r="Z142"/>
  <c r="AB127"/>
  <c r="Z127"/>
  <c r="Z178"/>
  <c r="AB178"/>
  <c r="AB148"/>
  <c r="Z148"/>
  <c r="AB164"/>
  <c r="Z164"/>
  <c r="AB110"/>
  <c r="Z110"/>
  <c r="Z180"/>
  <c r="AB180"/>
  <c r="AB190"/>
  <c r="Z190"/>
  <c r="AB204"/>
  <c r="Z204"/>
  <c r="AB131"/>
  <c r="Z131"/>
  <c r="Z147"/>
  <c r="AB147"/>
  <c r="Z163"/>
  <c r="AB163"/>
  <c r="AB224"/>
  <c r="Z224"/>
  <c r="Z187"/>
  <c r="AB187"/>
  <c r="Z203"/>
  <c r="AB203"/>
  <c r="AB238"/>
  <c r="Z238"/>
  <c r="Z207"/>
  <c r="AB207"/>
  <c r="Z223"/>
  <c r="AB223"/>
  <c r="Z239"/>
  <c r="AB239"/>
  <c r="AB269"/>
  <c r="Z269"/>
  <c r="AB285"/>
  <c r="Z285"/>
  <c r="AB301"/>
  <c r="Z301"/>
  <c r="Z260"/>
  <c r="AB260"/>
  <c r="Z276"/>
  <c r="AB276"/>
  <c r="AB292"/>
  <c r="Z292"/>
  <c r="Z172"/>
  <c r="AB172"/>
  <c r="AB108"/>
  <c r="Z108"/>
  <c r="AB87"/>
  <c r="Z87"/>
  <c r="M87" s="1"/>
  <c r="AB71"/>
  <c r="Z71"/>
  <c r="M71" s="1"/>
  <c r="AB55"/>
  <c r="Z55"/>
  <c r="M55" s="1"/>
  <c r="AB39"/>
  <c r="Z39"/>
  <c r="M39" s="1"/>
  <c r="P17"/>
  <c r="V19" l="1"/>
  <c r="W18"/>
  <c r="K18"/>
  <c r="H18"/>
  <c r="AD18" s="1"/>
  <c r="R18"/>
  <c r="L18" s="1"/>
  <c r="X19"/>
  <c r="I18"/>
  <c r="AE18" s="1"/>
  <c r="U20"/>
  <c r="G19"/>
  <c r="G20" l="1"/>
  <c r="U21"/>
  <c r="X20"/>
  <c r="I19"/>
  <c r="AE19" s="1"/>
  <c r="AG18"/>
  <c r="AF18"/>
  <c r="AH18" s="1"/>
  <c r="O18" s="1"/>
  <c r="Q18" s="1"/>
  <c r="J18"/>
  <c r="Y18"/>
  <c r="K19"/>
  <c r="W19"/>
  <c r="V20"/>
  <c r="H19"/>
  <c r="AD19" s="1"/>
  <c r="R19"/>
  <c r="L19" s="1"/>
  <c r="P18" l="1"/>
  <c r="I20"/>
  <c r="AE20" s="1"/>
  <c r="X21"/>
  <c r="K20"/>
  <c r="R20"/>
  <c r="L20" s="1"/>
  <c r="V21"/>
  <c r="W20"/>
  <c r="H20"/>
  <c r="AD20" s="1"/>
  <c r="J19"/>
  <c r="Y19"/>
  <c r="U22"/>
  <c r="G21"/>
  <c r="AF19"/>
  <c r="AG19"/>
  <c r="P19" s="1"/>
  <c r="K21" l="1"/>
  <c r="H21"/>
  <c r="AD21" s="1"/>
  <c r="V22"/>
  <c r="W21"/>
  <c r="R21"/>
  <c r="L21" s="1"/>
  <c r="AH19"/>
  <c r="O19" s="1"/>
  <c r="Q19" s="1"/>
  <c r="AG20"/>
  <c r="AF20"/>
  <c r="J20"/>
  <c r="Y20"/>
  <c r="G22"/>
  <c r="U23"/>
  <c r="X22"/>
  <c r="I21"/>
  <c r="AE21" s="1"/>
  <c r="AH20" l="1"/>
  <c r="O20" s="1"/>
  <c r="Q20" s="1"/>
  <c r="P20"/>
  <c r="G23"/>
  <c r="U24"/>
  <c r="R22"/>
  <c r="L22" s="1"/>
  <c r="V23"/>
  <c r="K22"/>
  <c r="W22"/>
  <c r="H22"/>
  <c r="AD22" s="1"/>
  <c r="AF21"/>
  <c r="AG21"/>
  <c r="P21" s="1"/>
  <c r="I22"/>
  <c r="AE22" s="1"/>
  <c r="X23"/>
  <c r="J21"/>
  <c r="Y21"/>
  <c r="U25" l="1"/>
  <c r="G24"/>
  <c r="AG22"/>
  <c r="AF22"/>
  <c r="AH22" s="1"/>
  <c r="O22" s="1"/>
  <c r="Q22" s="1"/>
  <c r="Y22"/>
  <c r="J22"/>
  <c r="K23"/>
  <c r="H23"/>
  <c r="AD23" s="1"/>
  <c r="V24"/>
  <c r="W23"/>
  <c r="R23"/>
  <c r="L23" s="1"/>
  <c r="X24"/>
  <c r="I23"/>
  <c r="AE23" s="1"/>
  <c r="AH21"/>
  <c r="O21" s="1"/>
  <c r="Q21" s="1"/>
  <c r="U26" l="1"/>
  <c r="G25"/>
  <c r="H24"/>
  <c r="AD24" s="1"/>
  <c r="K24"/>
  <c r="X25"/>
  <c r="I24"/>
  <c r="AE24" s="1"/>
  <c r="P22"/>
  <c r="W24"/>
  <c r="R24"/>
  <c r="V25"/>
  <c r="AF23"/>
  <c r="AG23"/>
  <c r="P23" s="1"/>
  <c r="Y23"/>
  <c r="J23"/>
  <c r="U27" l="1"/>
  <c r="G26"/>
  <c r="K25"/>
  <c r="H25"/>
  <c r="AD25" s="1"/>
  <c r="X26"/>
  <c r="I25"/>
  <c r="AE25" s="1"/>
  <c r="Y24"/>
  <c r="L24"/>
  <c r="J24" s="1"/>
  <c r="AG24"/>
  <c r="AF24"/>
  <c r="AH24" s="1"/>
  <c r="O24" s="1"/>
  <c r="Q24" s="1"/>
  <c r="R25"/>
  <c r="W25"/>
  <c r="V26"/>
  <c r="AH23"/>
  <c r="O23" s="1"/>
  <c r="Q23" s="1"/>
  <c r="U28" l="1"/>
  <c r="G27"/>
  <c r="H26"/>
  <c r="AD26" s="1"/>
  <c r="K26"/>
  <c r="X27"/>
  <c r="I26"/>
  <c r="AE26" s="1"/>
  <c r="AG25"/>
  <c r="AF25"/>
  <c r="AH25" s="1"/>
  <c r="O25" s="1"/>
  <c r="Q25" s="1"/>
  <c r="Y25"/>
  <c r="L25"/>
  <c r="J25" s="1"/>
  <c r="P24"/>
  <c r="V27"/>
  <c r="W26"/>
  <c r="R26"/>
  <c r="U29" l="1"/>
  <c r="G28"/>
  <c r="K27"/>
  <c r="H27"/>
  <c r="AD27" s="1"/>
  <c r="X28"/>
  <c r="I27"/>
  <c r="AE27" s="1"/>
  <c r="AF26"/>
  <c r="AG26"/>
  <c r="P26" s="1"/>
  <c r="Y26"/>
  <c r="L26"/>
  <c r="J26" s="1"/>
  <c r="P25"/>
  <c r="V28"/>
  <c r="R27"/>
  <c r="W27"/>
  <c r="U30" l="1"/>
  <c r="G29"/>
  <c r="X29"/>
  <c r="I28"/>
  <c r="AE28" s="1"/>
  <c r="K28"/>
  <c r="H28"/>
  <c r="AD28" s="1"/>
  <c r="Y27"/>
  <c r="L27"/>
  <c r="J27" s="1"/>
  <c r="AG27"/>
  <c r="AF27"/>
  <c r="AH26"/>
  <c r="O26" s="1"/>
  <c r="Q26" s="1"/>
  <c r="R28"/>
  <c r="W28"/>
  <c r="V29"/>
  <c r="U31" l="1"/>
  <c r="G30"/>
  <c r="K29"/>
  <c r="H29"/>
  <c r="AD29" s="1"/>
  <c r="X30"/>
  <c r="I29"/>
  <c r="AE29" s="1"/>
  <c r="AF28"/>
  <c r="AG28"/>
  <c r="Y28"/>
  <c r="L28"/>
  <c r="J28" s="1"/>
  <c r="P27"/>
  <c r="AH27"/>
  <c r="O27" s="1"/>
  <c r="Q27" s="1"/>
  <c r="R29"/>
  <c r="V30"/>
  <c r="W29"/>
  <c r="AH28" l="1"/>
  <c r="O28" s="1"/>
  <c r="Q28" s="1"/>
  <c r="U32"/>
  <c r="G31"/>
  <c r="H30"/>
  <c r="AD30" s="1"/>
  <c r="K30"/>
  <c r="X31"/>
  <c r="I30"/>
  <c r="AE30" s="1"/>
  <c r="Y29"/>
  <c r="L29"/>
  <c r="AG29"/>
  <c r="AF29"/>
  <c r="J29"/>
  <c r="P28"/>
  <c r="W30"/>
  <c r="R30"/>
  <c r="V31"/>
  <c r="P29" l="1"/>
  <c r="U33"/>
  <c r="G32"/>
  <c r="H31"/>
  <c r="AD31" s="1"/>
  <c r="K31"/>
  <c r="X32"/>
  <c r="I31"/>
  <c r="AE31" s="1"/>
  <c r="Y30"/>
  <c r="L30"/>
  <c r="J30"/>
  <c r="AG30"/>
  <c r="AF30"/>
  <c r="AH30" s="1"/>
  <c r="O30" s="1"/>
  <c r="Q30" s="1"/>
  <c r="AH29"/>
  <c r="O29" s="1"/>
  <c r="Q29" s="1"/>
  <c r="R31"/>
  <c r="W31"/>
  <c r="V32"/>
  <c r="P30" l="1"/>
  <c r="U34"/>
  <c r="G33"/>
  <c r="H32"/>
  <c r="AD32" s="1"/>
  <c r="K32"/>
  <c r="X33"/>
  <c r="I32"/>
  <c r="AE32" s="1"/>
  <c r="AG31"/>
  <c r="AF31"/>
  <c r="Y31"/>
  <c r="L31"/>
  <c r="J31" s="1"/>
  <c r="W32"/>
  <c r="R32"/>
  <c r="V33"/>
  <c r="AH31" l="1"/>
  <c r="O31" s="1"/>
  <c r="Q31" s="1"/>
  <c r="U35"/>
  <c r="G34"/>
  <c r="K33"/>
  <c r="H33"/>
  <c r="AD33" s="1"/>
  <c r="X34"/>
  <c r="I33"/>
  <c r="AE33" s="1"/>
  <c r="AF32"/>
  <c r="AG32"/>
  <c r="Y32"/>
  <c r="L32"/>
  <c r="J32" s="1"/>
  <c r="P31"/>
  <c r="R33"/>
  <c r="V34"/>
  <c r="W33"/>
  <c r="U36" l="1"/>
  <c r="G35"/>
  <c r="K34"/>
  <c r="H34"/>
  <c r="AD34" s="1"/>
  <c r="X35"/>
  <c r="I34"/>
  <c r="AE34" s="1"/>
  <c r="Y33"/>
  <c r="L33"/>
  <c r="J33" s="1"/>
  <c r="AG33"/>
  <c r="AF33"/>
  <c r="AH32"/>
  <c r="O32" s="1"/>
  <c r="Q32" s="1"/>
  <c r="P32"/>
  <c r="W34"/>
  <c r="V35"/>
  <c r="R34"/>
  <c r="P33" l="1"/>
  <c r="U37"/>
  <c r="G36"/>
  <c r="X36"/>
  <c r="I35"/>
  <c r="AE35" s="1"/>
  <c r="H35"/>
  <c r="AD35" s="1"/>
  <c r="K35"/>
  <c r="Y34"/>
  <c r="L34"/>
  <c r="J34" s="1"/>
  <c r="AF34"/>
  <c r="AG34"/>
  <c r="AH33"/>
  <c r="O33" s="1"/>
  <c r="Q33" s="1"/>
  <c r="R35"/>
  <c r="V36"/>
  <c r="W35"/>
  <c r="U38" l="1"/>
  <c r="G37"/>
  <c r="K36"/>
  <c r="H36"/>
  <c r="AD36" s="1"/>
  <c r="X37"/>
  <c r="I36"/>
  <c r="AE36" s="1"/>
  <c r="Y35"/>
  <c r="L35"/>
  <c r="J35" s="1"/>
  <c r="AG35"/>
  <c r="AF35"/>
  <c r="P34"/>
  <c r="AH34"/>
  <c r="O34" s="1"/>
  <c r="Q34" s="1"/>
  <c r="W36"/>
  <c r="V37"/>
  <c r="R36"/>
  <c r="U39" l="1"/>
  <c r="G38"/>
  <c r="X38"/>
  <c r="I37"/>
  <c r="AE37" s="1"/>
  <c r="H37"/>
  <c r="AD37" s="1"/>
  <c r="K37"/>
  <c r="Y36"/>
  <c r="L36"/>
  <c r="J36" s="1"/>
  <c r="AG36"/>
  <c r="AF36"/>
  <c r="P35"/>
  <c r="AH35"/>
  <c r="O35" s="1"/>
  <c r="Q35" s="1"/>
  <c r="R37"/>
  <c r="V38"/>
  <c r="W37"/>
  <c r="U40" l="1"/>
  <c r="G39"/>
  <c r="X39"/>
  <c r="I38"/>
  <c r="AE38" s="1"/>
  <c r="K38"/>
  <c r="H38"/>
  <c r="AD38" s="1"/>
  <c r="AG37"/>
  <c r="AF37"/>
  <c r="Y37"/>
  <c r="L37"/>
  <c r="J37" s="1"/>
  <c r="P36"/>
  <c r="AH36"/>
  <c r="O36" s="1"/>
  <c r="Q36" s="1"/>
  <c r="W38"/>
  <c r="V39"/>
  <c r="R38"/>
  <c r="P37" l="1"/>
  <c r="U41"/>
  <c r="G40"/>
  <c r="H39"/>
  <c r="AD39" s="1"/>
  <c r="K39"/>
  <c r="X40"/>
  <c r="I39"/>
  <c r="AE39" s="1"/>
  <c r="Y38"/>
  <c r="L38"/>
  <c r="J38" s="1"/>
  <c r="AF38"/>
  <c r="AG38"/>
  <c r="AH37"/>
  <c r="O37" s="1"/>
  <c r="Q37" s="1"/>
  <c r="R39"/>
  <c r="W39"/>
  <c r="V40"/>
  <c r="U42" l="1"/>
  <c r="G41"/>
  <c r="P38"/>
  <c r="K40"/>
  <c r="H40"/>
  <c r="AD40" s="1"/>
  <c r="X41"/>
  <c r="I40"/>
  <c r="AE40" s="1"/>
  <c r="Y39"/>
  <c r="L39"/>
  <c r="J39" s="1"/>
  <c r="AG39"/>
  <c r="P39" s="1"/>
  <c r="AF39"/>
  <c r="AH38"/>
  <c r="O38" s="1"/>
  <c r="Q38" s="1"/>
  <c r="W40"/>
  <c r="V41"/>
  <c r="R40"/>
  <c r="U43" l="1"/>
  <c r="G42"/>
  <c r="K41"/>
  <c r="H41"/>
  <c r="AD41" s="1"/>
  <c r="X42"/>
  <c r="I41"/>
  <c r="AE41" s="1"/>
  <c r="Y40"/>
  <c r="L40"/>
  <c r="J40" s="1"/>
  <c r="AF40"/>
  <c r="AG40"/>
  <c r="P40" s="1"/>
  <c r="AH39"/>
  <c r="O39" s="1"/>
  <c r="Q39" s="1"/>
  <c r="R41"/>
  <c r="V42"/>
  <c r="W41"/>
  <c r="U44" l="1"/>
  <c r="G43"/>
  <c r="X43"/>
  <c r="I42"/>
  <c r="AE42" s="1"/>
  <c r="K42"/>
  <c r="H42"/>
  <c r="AD42" s="1"/>
  <c r="Y41"/>
  <c r="L41"/>
  <c r="AG41"/>
  <c r="P41" s="1"/>
  <c r="AF41"/>
  <c r="AH41" s="1"/>
  <c r="O41" s="1"/>
  <c r="Q41" s="1"/>
  <c r="J41"/>
  <c r="AH40"/>
  <c r="O40" s="1"/>
  <c r="Q40" s="1"/>
  <c r="W42"/>
  <c r="V43"/>
  <c r="R42"/>
  <c r="U45" l="1"/>
  <c r="G44"/>
  <c r="H43"/>
  <c r="AD43" s="1"/>
  <c r="K43"/>
  <c r="X44"/>
  <c r="I43"/>
  <c r="AE43" s="1"/>
  <c r="AF42"/>
  <c r="AH42" s="1"/>
  <c r="O42" s="1"/>
  <c r="Q42" s="1"/>
  <c r="AG42"/>
  <c r="Y42"/>
  <c r="L42"/>
  <c r="J42"/>
  <c r="R43"/>
  <c r="W43"/>
  <c r="V44"/>
  <c r="U46" l="1"/>
  <c r="G45"/>
  <c r="K44"/>
  <c r="H44"/>
  <c r="AD44" s="1"/>
  <c r="X45"/>
  <c r="I44"/>
  <c r="AE44" s="1"/>
  <c r="Y43"/>
  <c r="L43"/>
  <c r="J43" s="1"/>
  <c r="AF43"/>
  <c r="AG43"/>
  <c r="P43" s="1"/>
  <c r="P42"/>
  <c r="W44"/>
  <c r="V45"/>
  <c r="R44"/>
  <c r="U47" l="1"/>
  <c r="G46"/>
  <c r="K45"/>
  <c r="H45"/>
  <c r="AD45" s="1"/>
  <c r="X46"/>
  <c r="I45"/>
  <c r="AE45" s="1"/>
  <c r="Y44"/>
  <c r="L44"/>
  <c r="AF44"/>
  <c r="AG44"/>
  <c r="P44" s="1"/>
  <c r="J44"/>
  <c r="AH43"/>
  <c r="O43" s="1"/>
  <c r="Q43" s="1"/>
  <c r="R45"/>
  <c r="V46"/>
  <c r="W45"/>
  <c r="U48" l="1"/>
  <c r="G47"/>
  <c r="K46"/>
  <c r="H46"/>
  <c r="AD46" s="1"/>
  <c r="X47"/>
  <c r="I46"/>
  <c r="AE46" s="1"/>
  <c r="Y45"/>
  <c r="L45"/>
  <c r="AF45"/>
  <c r="AG45"/>
  <c r="P45" s="1"/>
  <c r="J45"/>
  <c r="AH44"/>
  <c r="O44" s="1"/>
  <c r="Q44" s="1"/>
  <c r="W46"/>
  <c r="V47"/>
  <c r="R46"/>
  <c r="U49" l="1"/>
  <c r="G48"/>
  <c r="H47"/>
  <c r="AD47" s="1"/>
  <c r="K47"/>
  <c r="X48"/>
  <c r="I47"/>
  <c r="AE47" s="1"/>
  <c r="Y46"/>
  <c r="L46"/>
  <c r="AF46"/>
  <c r="AG46"/>
  <c r="P46" s="1"/>
  <c r="J46"/>
  <c r="AH45"/>
  <c r="O45" s="1"/>
  <c r="Q45" s="1"/>
  <c r="R47"/>
  <c r="W47"/>
  <c r="V48"/>
  <c r="U50" l="1"/>
  <c r="G49"/>
  <c r="H48"/>
  <c r="AD48" s="1"/>
  <c r="K48"/>
  <c r="X49"/>
  <c r="I48"/>
  <c r="AE48" s="1"/>
  <c r="Y47"/>
  <c r="L47"/>
  <c r="J47" s="1"/>
  <c r="AG47"/>
  <c r="P47" s="1"/>
  <c r="AF47"/>
  <c r="AH46"/>
  <c r="O46" s="1"/>
  <c r="Q46" s="1"/>
  <c r="W48"/>
  <c r="V49"/>
  <c r="R48"/>
  <c r="U51" l="1"/>
  <c r="G50"/>
  <c r="X50"/>
  <c r="I49"/>
  <c r="AE49" s="1"/>
  <c r="K49"/>
  <c r="H49"/>
  <c r="AD49" s="1"/>
  <c r="Y48"/>
  <c r="L48"/>
  <c r="J48"/>
  <c r="AG48"/>
  <c r="P48" s="1"/>
  <c r="AF48"/>
  <c r="AH48" s="1"/>
  <c r="O48" s="1"/>
  <c r="Q48" s="1"/>
  <c r="AH47"/>
  <c r="O47" s="1"/>
  <c r="Q47" s="1"/>
  <c r="R49"/>
  <c r="V50"/>
  <c r="W49"/>
  <c r="U52" l="1"/>
  <c r="G51"/>
  <c r="H50"/>
  <c r="AD50" s="1"/>
  <c r="K50"/>
  <c r="X51"/>
  <c r="I50"/>
  <c r="AE50" s="1"/>
  <c r="AF49"/>
  <c r="AH49" s="1"/>
  <c r="O49" s="1"/>
  <c r="Q49" s="1"/>
  <c r="AG49"/>
  <c r="P49" s="1"/>
  <c r="Y49"/>
  <c r="L49"/>
  <c r="J49" s="1"/>
  <c r="W50"/>
  <c r="V51"/>
  <c r="R50"/>
  <c r="U53" l="1"/>
  <c r="G52"/>
  <c r="X52"/>
  <c r="I51"/>
  <c r="AE51" s="1"/>
  <c r="H51"/>
  <c r="AD51" s="1"/>
  <c r="K51"/>
  <c r="Y50"/>
  <c r="L50"/>
  <c r="J50" s="1"/>
  <c r="AG50"/>
  <c r="P50" s="1"/>
  <c r="AF50"/>
  <c r="R51"/>
  <c r="V52"/>
  <c r="W51"/>
  <c r="U54" l="1"/>
  <c r="G53"/>
  <c r="X53"/>
  <c r="I52"/>
  <c r="AE52" s="1"/>
  <c r="K52"/>
  <c r="H52"/>
  <c r="AD52" s="1"/>
  <c r="AF51"/>
  <c r="AG51"/>
  <c r="P51" s="1"/>
  <c r="Y51"/>
  <c r="L51"/>
  <c r="J51" s="1"/>
  <c r="AH50"/>
  <c r="O50" s="1"/>
  <c r="Q50" s="1"/>
  <c r="W52"/>
  <c r="V53"/>
  <c r="R52"/>
  <c r="U55" l="1"/>
  <c r="G54"/>
  <c r="H53"/>
  <c r="AD53" s="1"/>
  <c r="K53"/>
  <c r="X54"/>
  <c r="I53"/>
  <c r="AE53" s="1"/>
  <c r="Y52"/>
  <c r="L52"/>
  <c r="J52" s="1"/>
  <c r="AF52"/>
  <c r="AG52"/>
  <c r="P52" s="1"/>
  <c r="AH51"/>
  <c r="O51" s="1"/>
  <c r="Q51" s="1"/>
  <c r="R53"/>
  <c r="V54"/>
  <c r="W53"/>
  <c r="U56" l="1"/>
  <c r="G55"/>
  <c r="K54"/>
  <c r="H54"/>
  <c r="AD54" s="1"/>
  <c r="X55"/>
  <c r="I54"/>
  <c r="AE54" s="1"/>
  <c r="AG53"/>
  <c r="AF53"/>
  <c r="Y53"/>
  <c r="L53"/>
  <c r="J53" s="1"/>
  <c r="AH52"/>
  <c r="O52" s="1"/>
  <c r="Q52" s="1"/>
  <c r="W54"/>
  <c r="V55"/>
  <c r="R54"/>
  <c r="P53" l="1"/>
  <c r="U57"/>
  <c r="G56"/>
  <c r="X56"/>
  <c r="I55"/>
  <c r="AE55" s="1"/>
  <c r="H55"/>
  <c r="AD55" s="1"/>
  <c r="K55"/>
  <c r="Y54"/>
  <c r="L54"/>
  <c r="J54" s="1"/>
  <c r="AF54"/>
  <c r="AG54"/>
  <c r="AH53"/>
  <c r="O53" s="1"/>
  <c r="Q53" s="1"/>
  <c r="R55"/>
  <c r="W55"/>
  <c r="V56"/>
  <c r="U58" l="1"/>
  <c r="G57"/>
  <c r="X57"/>
  <c r="I56"/>
  <c r="AE56" s="1"/>
  <c r="K56"/>
  <c r="H56"/>
  <c r="AD56" s="1"/>
  <c r="Y55"/>
  <c r="L55"/>
  <c r="J55" s="1"/>
  <c r="AG55"/>
  <c r="AF55"/>
  <c r="AH54"/>
  <c r="O54" s="1"/>
  <c r="Q54" s="1"/>
  <c r="P54"/>
  <c r="W56"/>
  <c r="V57"/>
  <c r="R56"/>
  <c r="U59" l="1"/>
  <c r="G58"/>
  <c r="X58"/>
  <c r="I57"/>
  <c r="AE57" s="1"/>
  <c r="K57"/>
  <c r="H57"/>
  <c r="AD57" s="1"/>
  <c r="AH55"/>
  <c r="O55" s="1"/>
  <c r="Q55" s="1"/>
  <c r="Y56"/>
  <c r="L56"/>
  <c r="J56" s="1"/>
  <c r="AF56"/>
  <c r="AG56"/>
  <c r="P55"/>
  <c r="R57"/>
  <c r="V58"/>
  <c r="W57"/>
  <c r="U60" l="1"/>
  <c r="G59"/>
  <c r="X59"/>
  <c r="I58"/>
  <c r="AE58" s="1"/>
  <c r="K58"/>
  <c r="H58"/>
  <c r="AD58" s="1"/>
  <c r="Y57"/>
  <c r="L57"/>
  <c r="J57" s="1"/>
  <c r="AG57"/>
  <c r="AF57"/>
  <c r="AH57" s="1"/>
  <c r="O57" s="1"/>
  <c r="Q57" s="1"/>
  <c r="P56"/>
  <c r="AH56"/>
  <c r="O56" s="1"/>
  <c r="Q56" s="1"/>
  <c r="W58"/>
  <c r="V59"/>
  <c r="R58"/>
  <c r="U61" l="1"/>
  <c r="G60"/>
  <c r="X60"/>
  <c r="I59"/>
  <c r="AE59" s="1"/>
  <c r="H59"/>
  <c r="AD59" s="1"/>
  <c r="K59"/>
  <c r="Y58"/>
  <c r="L58"/>
  <c r="J58" s="1"/>
  <c r="AF58"/>
  <c r="AG58"/>
  <c r="P58" s="1"/>
  <c r="P57"/>
  <c r="R59"/>
  <c r="W59"/>
  <c r="V60"/>
  <c r="U62" l="1"/>
  <c r="G61"/>
  <c r="X61"/>
  <c r="I60"/>
  <c r="AE60" s="1"/>
  <c r="K60"/>
  <c r="H60"/>
  <c r="AD60" s="1"/>
  <c r="Y59"/>
  <c r="L59"/>
  <c r="J59" s="1"/>
  <c r="AG59"/>
  <c r="AF59"/>
  <c r="AH58"/>
  <c r="O58" s="1"/>
  <c r="Q58" s="1"/>
  <c r="W60"/>
  <c r="V61"/>
  <c r="R60"/>
  <c r="U63" l="1"/>
  <c r="G62"/>
  <c r="H61"/>
  <c r="AD61" s="1"/>
  <c r="K61"/>
  <c r="X62"/>
  <c r="I61"/>
  <c r="AE61" s="1"/>
  <c r="Y60"/>
  <c r="L60"/>
  <c r="J60" s="1"/>
  <c r="AF60"/>
  <c r="AG60"/>
  <c r="P60" s="1"/>
  <c r="AH59"/>
  <c r="O59" s="1"/>
  <c r="Q59" s="1"/>
  <c r="P59"/>
  <c r="R61"/>
  <c r="V62"/>
  <c r="W61"/>
  <c r="U64" l="1"/>
  <c r="G63"/>
  <c r="X63"/>
  <c r="I62"/>
  <c r="AE62" s="1"/>
  <c r="K62"/>
  <c r="H62"/>
  <c r="AD62" s="1"/>
  <c r="AG61"/>
  <c r="AF61"/>
  <c r="Y61"/>
  <c r="L61"/>
  <c r="J61" s="1"/>
  <c r="AH60"/>
  <c r="O60" s="1"/>
  <c r="Q60" s="1"/>
  <c r="W62"/>
  <c r="V63"/>
  <c r="R62"/>
  <c r="U65" l="1"/>
  <c r="G64"/>
  <c r="H63"/>
  <c r="AD63" s="1"/>
  <c r="K63"/>
  <c r="X64"/>
  <c r="I63"/>
  <c r="AE63" s="1"/>
  <c r="Y62"/>
  <c r="L62"/>
  <c r="J62" s="1"/>
  <c r="AF62"/>
  <c r="AG62"/>
  <c r="P62" s="1"/>
  <c r="AH61"/>
  <c r="O61" s="1"/>
  <c r="Q61" s="1"/>
  <c r="P61"/>
  <c r="R63"/>
  <c r="W63"/>
  <c r="V64"/>
  <c r="U66" l="1"/>
  <c r="G65"/>
  <c r="K64"/>
  <c r="H64"/>
  <c r="AD64" s="1"/>
  <c r="X65"/>
  <c r="I64"/>
  <c r="AE64" s="1"/>
  <c r="AG63"/>
  <c r="AF63"/>
  <c r="AH63" s="1"/>
  <c r="O63" s="1"/>
  <c r="Q63" s="1"/>
  <c r="Y63"/>
  <c r="L63"/>
  <c r="J63" s="1"/>
  <c r="AH62"/>
  <c r="O62" s="1"/>
  <c r="Q62" s="1"/>
  <c r="W64"/>
  <c r="V65"/>
  <c r="R64"/>
  <c r="U67" l="1"/>
  <c r="G66"/>
  <c r="H65"/>
  <c r="AD65" s="1"/>
  <c r="K65"/>
  <c r="X66"/>
  <c r="I65"/>
  <c r="AE65" s="1"/>
  <c r="Y64"/>
  <c r="L64"/>
  <c r="J64" s="1"/>
  <c r="AF64"/>
  <c r="AG64"/>
  <c r="P63"/>
  <c r="R65"/>
  <c r="V66"/>
  <c r="W65"/>
  <c r="P64" l="1"/>
  <c r="U68"/>
  <c r="G67"/>
  <c r="K66"/>
  <c r="H66"/>
  <c r="AD66" s="1"/>
  <c r="X67"/>
  <c r="I66"/>
  <c r="AE66" s="1"/>
  <c r="Y65"/>
  <c r="L65"/>
  <c r="J65" s="1"/>
  <c r="AG65"/>
  <c r="AF65"/>
  <c r="AH64"/>
  <c r="O64" s="1"/>
  <c r="Q64" s="1"/>
  <c r="W66"/>
  <c r="V67"/>
  <c r="R66"/>
  <c r="U69" l="1"/>
  <c r="G68"/>
  <c r="P65"/>
  <c r="X68"/>
  <c r="I67"/>
  <c r="AE67" s="1"/>
  <c r="H67"/>
  <c r="AD67" s="1"/>
  <c r="K67"/>
  <c r="Y66"/>
  <c r="L66"/>
  <c r="J66" s="1"/>
  <c r="AF66"/>
  <c r="AH66" s="1"/>
  <c r="O66" s="1"/>
  <c r="Q66" s="1"/>
  <c r="AG66"/>
  <c r="AH65"/>
  <c r="O65" s="1"/>
  <c r="Q65" s="1"/>
  <c r="R67"/>
  <c r="V68"/>
  <c r="W67"/>
  <c r="U70" l="1"/>
  <c r="G69"/>
  <c r="K68"/>
  <c r="H68"/>
  <c r="AD68" s="1"/>
  <c r="X69"/>
  <c r="I68"/>
  <c r="AE68" s="1"/>
  <c r="Y67"/>
  <c r="L67"/>
  <c r="J67" s="1"/>
  <c r="AG67"/>
  <c r="AF67"/>
  <c r="P66"/>
  <c r="W68"/>
  <c r="V69"/>
  <c r="R68"/>
  <c r="U71" l="1"/>
  <c r="G70"/>
  <c r="H69"/>
  <c r="AD69" s="1"/>
  <c r="K69"/>
  <c r="X70"/>
  <c r="I69"/>
  <c r="AE69" s="1"/>
  <c r="Y68"/>
  <c r="L68"/>
  <c r="J68" s="1"/>
  <c r="AF68"/>
  <c r="AH68" s="1"/>
  <c r="O68" s="1"/>
  <c r="Q68" s="1"/>
  <c r="AG68"/>
  <c r="AH67"/>
  <c r="O67" s="1"/>
  <c r="Q67" s="1"/>
  <c r="P67"/>
  <c r="R69"/>
  <c r="V70"/>
  <c r="W69"/>
  <c r="U72" l="1"/>
  <c r="G71"/>
  <c r="X71"/>
  <c r="I70"/>
  <c r="AE70" s="1"/>
  <c r="H70"/>
  <c r="AD70" s="1"/>
  <c r="K70"/>
  <c r="AG69"/>
  <c r="AF69"/>
  <c r="AH69" s="1"/>
  <c r="O69" s="1"/>
  <c r="Q69" s="1"/>
  <c r="Y69"/>
  <c r="L69"/>
  <c r="J69" s="1"/>
  <c r="P68"/>
  <c r="W70"/>
  <c r="V71"/>
  <c r="R70"/>
  <c r="U73" l="1"/>
  <c r="G72"/>
  <c r="H71"/>
  <c r="AD71" s="1"/>
  <c r="K71"/>
  <c r="X72"/>
  <c r="I71"/>
  <c r="AE71" s="1"/>
  <c r="Y70"/>
  <c r="L70"/>
  <c r="J70" s="1"/>
  <c r="AG70"/>
  <c r="AF70"/>
  <c r="AH70" s="1"/>
  <c r="O70" s="1"/>
  <c r="Q70" s="1"/>
  <c r="P69"/>
  <c r="R71"/>
  <c r="W71"/>
  <c r="V72"/>
  <c r="U74" l="1"/>
  <c r="G73"/>
  <c r="X73"/>
  <c r="I72"/>
  <c r="AE72" s="1"/>
  <c r="K72"/>
  <c r="H72"/>
  <c r="AD72" s="1"/>
  <c r="AG71"/>
  <c r="P71" s="1"/>
  <c r="AF71"/>
  <c r="Y71"/>
  <c r="L71"/>
  <c r="J71"/>
  <c r="P70"/>
  <c r="W72"/>
  <c r="V73"/>
  <c r="R72"/>
  <c r="U75" l="1"/>
  <c r="G74"/>
  <c r="X74"/>
  <c r="I73"/>
  <c r="AE73" s="1"/>
  <c r="H73"/>
  <c r="AD73" s="1"/>
  <c r="K73"/>
  <c r="Y72"/>
  <c r="L72"/>
  <c r="J72" s="1"/>
  <c r="AF72"/>
  <c r="AG72"/>
  <c r="P72" s="1"/>
  <c r="AH71"/>
  <c r="O71" s="1"/>
  <c r="Q71" s="1"/>
  <c r="R73"/>
  <c r="V74"/>
  <c r="W73"/>
  <c r="U76" l="1"/>
  <c r="G75"/>
  <c r="K74"/>
  <c r="H74"/>
  <c r="AD74" s="1"/>
  <c r="X75"/>
  <c r="I74"/>
  <c r="AE74" s="1"/>
  <c r="Y73"/>
  <c r="L73"/>
  <c r="AF73"/>
  <c r="AH73" s="1"/>
  <c r="O73" s="1"/>
  <c r="Q73" s="1"/>
  <c r="AG73"/>
  <c r="J73"/>
  <c r="AH72"/>
  <c r="O72" s="1"/>
  <c r="Q72" s="1"/>
  <c r="W74"/>
  <c r="V75"/>
  <c r="R74"/>
  <c r="U77" l="1"/>
  <c r="G76"/>
  <c r="X76"/>
  <c r="I75"/>
  <c r="AE75" s="1"/>
  <c r="H75"/>
  <c r="AD75" s="1"/>
  <c r="K75"/>
  <c r="Y74"/>
  <c r="L74"/>
  <c r="AF74"/>
  <c r="AG74"/>
  <c r="P74" s="1"/>
  <c r="J74"/>
  <c r="P73"/>
  <c r="R75"/>
  <c r="W75"/>
  <c r="V76"/>
  <c r="U78" l="1"/>
  <c r="G77"/>
  <c r="H76"/>
  <c r="AD76" s="1"/>
  <c r="K76"/>
  <c r="X77"/>
  <c r="I76"/>
  <c r="AE76" s="1"/>
  <c r="AG75"/>
  <c r="AF75"/>
  <c r="Y75"/>
  <c r="L75"/>
  <c r="J75" s="1"/>
  <c r="AH74"/>
  <c r="O74" s="1"/>
  <c r="Q74" s="1"/>
  <c r="W76"/>
  <c r="V77"/>
  <c r="R76"/>
  <c r="U79" l="1"/>
  <c r="G78"/>
  <c r="K77"/>
  <c r="H77"/>
  <c r="AD77" s="1"/>
  <c r="X78"/>
  <c r="I77"/>
  <c r="AE77" s="1"/>
  <c r="AG76"/>
  <c r="AF76"/>
  <c r="Y76"/>
  <c r="L76"/>
  <c r="J76" s="1"/>
  <c r="AH75"/>
  <c r="O75" s="1"/>
  <c r="Q75" s="1"/>
  <c r="P75"/>
  <c r="R77"/>
  <c r="V78"/>
  <c r="W77"/>
  <c r="U80" l="1"/>
  <c r="G79"/>
  <c r="X79"/>
  <c r="I78"/>
  <c r="AE78" s="1"/>
  <c r="K78"/>
  <c r="H78"/>
  <c r="AD78" s="1"/>
  <c r="Y77"/>
  <c r="L77"/>
  <c r="J77" s="1"/>
  <c r="AG77"/>
  <c r="AF77"/>
  <c r="AH76"/>
  <c r="O76" s="1"/>
  <c r="Q76" s="1"/>
  <c r="P76"/>
  <c r="W78"/>
  <c r="V79"/>
  <c r="R78"/>
  <c r="U81" l="1"/>
  <c r="G80"/>
  <c r="X80"/>
  <c r="I79"/>
  <c r="AE79" s="1"/>
  <c r="H79"/>
  <c r="AD79" s="1"/>
  <c r="K79"/>
  <c r="Y78"/>
  <c r="L78"/>
  <c r="J78" s="1"/>
  <c r="AF78"/>
  <c r="AG78"/>
  <c r="P78" s="1"/>
  <c r="P77"/>
  <c r="AH77"/>
  <c r="O77" s="1"/>
  <c r="Q77" s="1"/>
  <c r="R79"/>
  <c r="W79"/>
  <c r="V80"/>
  <c r="U82" l="1"/>
  <c r="G81"/>
  <c r="K80"/>
  <c r="H80"/>
  <c r="AD80" s="1"/>
  <c r="X81"/>
  <c r="I80"/>
  <c r="AE80" s="1"/>
  <c r="AG79"/>
  <c r="AF79"/>
  <c r="AH79" s="1"/>
  <c r="O79" s="1"/>
  <c r="Q79" s="1"/>
  <c r="Y79"/>
  <c r="L79"/>
  <c r="J79" s="1"/>
  <c r="AH78"/>
  <c r="O78" s="1"/>
  <c r="Q78" s="1"/>
  <c r="W80"/>
  <c r="V81"/>
  <c r="R80"/>
  <c r="U83" l="1"/>
  <c r="G82"/>
  <c r="H81"/>
  <c r="AD81" s="1"/>
  <c r="K81"/>
  <c r="X82"/>
  <c r="I81"/>
  <c r="AE81" s="1"/>
  <c r="Y80"/>
  <c r="L80"/>
  <c r="J80" s="1"/>
  <c r="AF80"/>
  <c r="AG80"/>
  <c r="P80" s="1"/>
  <c r="P79"/>
  <c r="R81"/>
  <c r="V82"/>
  <c r="W81"/>
  <c r="U84" l="1"/>
  <c r="G83"/>
  <c r="K82"/>
  <c r="H82"/>
  <c r="AD82" s="1"/>
  <c r="X83"/>
  <c r="I82"/>
  <c r="AE82" s="1"/>
  <c r="AG81"/>
  <c r="AF81"/>
  <c r="AH81" s="1"/>
  <c r="O81" s="1"/>
  <c r="Q81" s="1"/>
  <c r="Y81"/>
  <c r="L81"/>
  <c r="J81" s="1"/>
  <c r="AH80"/>
  <c r="O80" s="1"/>
  <c r="Q80" s="1"/>
  <c r="W82"/>
  <c r="V83"/>
  <c r="R82"/>
  <c r="U85" l="1"/>
  <c r="G84"/>
  <c r="K83"/>
  <c r="H83"/>
  <c r="AD83" s="1"/>
  <c r="X84"/>
  <c r="I83"/>
  <c r="AE83" s="1"/>
  <c r="Y82"/>
  <c r="L82"/>
  <c r="J82" s="1"/>
  <c r="AF82"/>
  <c r="AG82"/>
  <c r="P82" s="1"/>
  <c r="P81"/>
  <c r="R83"/>
  <c r="V84"/>
  <c r="W83"/>
  <c r="U86" l="1"/>
  <c r="G85"/>
  <c r="K84"/>
  <c r="H84"/>
  <c r="AD84" s="1"/>
  <c r="X85"/>
  <c r="I84"/>
  <c r="AE84" s="1"/>
  <c r="Y83"/>
  <c r="L83"/>
  <c r="J83" s="1"/>
  <c r="AG83"/>
  <c r="P83" s="1"/>
  <c r="AF83"/>
  <c r="AH82"/>
  <c r="O82" s="1"/>
  <c r="Q82" s="1"/>
  <c r="W84"/>
  <c r="V85"/>
  <c r="R84"/>
  <c r="U87" l="1"/>
  <c r="G86"/>
  <c r="H85"/>
  <c r="AD85" s="1"/>
  <c r="K85"/>
  <c r="X86"/>
  <c r="I85"/>
  <c r="AE85" s="1"/>
  <c r="Y84"/>
  <c r="L84"/>
  <c r="J84" s="1"/>
  <c r="AF84"/>
  <c r="AH84" s="1"/>
  <c r="O84" s="1"/>
  <c r="Q84" s="1"/>
  <c r="AG84"/>
  <c r="AH83"/>
  <c r="O83" s="1"/>
  <c r="Q83" s="1"/>
  <c r="R85"/>
  <c r="V86"/>
  <c r="W85"/>
  <c r="U88" l="1"/>
  <c r="G87"/>
  <c r="K86"/>
  <c r="H86"/>
  <c r="AD86" s="1"/>
  <c r="X87"/>
  <c r="I86"/>
  <c r="AE86" s="1"/>
  <c r="AG85"/>
  <c r="AF85"/>
  <c r="Y85"/>
  <c r="L85"/>
  <c r="J85" s="1"/>
  <c r="P84"/>
  <c r="W86"/>
  <c r="V87"/>
  <c r="R86"/>
  <c r="U89" l="1"/>
  <c r="G88"/>
  <c r="H87"/>
  <c r="AD87" s="1"/>
  <c r="K87"/>
  <c r="X88"/>
  <c r="I87"/>
  <c r="AE87" s="1"/>
  <c r="Y86"/>
  <c r="L86"/>
  <c r="J86" s="1"/>
  <c r="AF86"/>
  <c r="AH86" s="1"/>
  <c r="O86" s="1"/>
  <c r="Q86" s="1"/>
  <c r="AG86"/>
  <c r="P85"/>
  <c r="AH85"/>
  <c r="O85" s="1"/>
  <c r="Q85" s="1"/>
  <c r="R87"/>
  <c r="V88"/>
  <c r="W87"/>
  <c r="U90" l="1"/>
  <c r="G89"/>
  <c r="X89"/>
  <c r="I88"/>
  <c r="AE88" s="1"/>
  <c r="H88"/>
  <c r="AD88" s="1"/>
  <c r="K88"/>
  <c r="AG87"/>
  <c r="P87" s="1"/>
  <c r="AF87"/>
  <c r="Y87"/>
  <c r="L87"/>
  <c r="J87"/>
  <c r="P86"/>
  <c r="W88"/>
  <c r="V89"/>
  <c r="R88"/>
  <c r="U91" l="1"/>
  <c r="G90"/>
  <c r="X90"/>
  <c r="I89"/>
  <c r="AE89" s="1"/>
  <c r="K89"/>
  <c r="H89"/>
  <c r="AD89" s="1"/>
  <c r="AG88"/>
  <c r="AF88"/>
  <c r="AH88" s="1"/>
  <c r="O88" s="1"/>
  <c r="Q88" s="1"/>
  <c r="Y88"/>
  <c r="L88"/>
  <c r="J88" s="1"/>
  <c r="AH87"/>
  <c r="O87" s="1"/>
  <c r="Q87" s="1"/>
  <c r="R89"/>
  <c r="V90"/>
  <c r="W89"/>
  <c r="H90" l="1"/>
  <c r="AD90" s="1"/>
  <c r="K90"/>
  <c r="X91"/>
  <c r="I90"/>
  <c r="AE90" s="1"/>
  <c r="U92"/>
  <c r="G91"/>
  <c r="Y89"/>
  <c r="L89"/>
  <c r="AF89"/>
  <c r="AH89" s="1"/>
  <c r="O89" s="1"/>
  <c r="Q89" s="1"/>
  <c r="AG89"/>
  <c r="P89" s="1"/>
  <c r="J89"/>
  <c r="P88"/>
  <c r="W90"/>
  <c r="V91"/>
  <c r="R90"/>
  <c r="X92" l="1"/>
  <c r="I91"/>
  <c r="AE91" s="1"/>
  <c r="AG90"/>
  <c r="P90" s="1"/>
  <c r="AF90"/>
  <c r="K91"/>
  <c r="H91"/>
  <c r="AD91" s="1"/>
  <c r="U93"/>
  <c r="U94" s="1"/>
  <c r="U95" s="1"/>
  <c r="U96" s="1"/>
  <c r="U97" s="1"/>
  <c r="U98" s="1"/>
  <c r="U99" s="1"/>
  <c r="U100" s="1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U133" s="1"/>
  <c r="U134" s="1"/>
  <c r="U135" s="1"/>
  <c r="U136" s="1"/>
  <c r="U137" s="1"/>
  <c r="U138" s="1"/>
  <c r="U139" s="1"/>
  <c r="U140" s="1"/>
  <c r="U141" s="1"/>
  <c r="U142" s="1"/>
  <c r="U143" s="1"/>
  <c r="U144" s="1"/>
  <c r="U145" s="1"/>
  <c r="U146" s="1"/>
  <c r="U147" s="1"/>
  <c r="U148" s="1"/>
  <c r="U149" s="1"/>
  <c r="U150" s="1"/>
  <c r="U151" s="1"/>
  <c r="U152" s="1"/>
  <c r="U153" s="1"/>
  <c r="U154" s="1"/>
  <c r="U155" s="1"/>
  <c r="U156" s="1"/>
  <c r="U157" s="1"/>
  <c r="U158" s="1"/>
  <c r="U159" s="1"/>
  <c r="U160" s="1"/>
  <c r="U161" s="1"/>
  <c r="U162" s="1"/>
  <c r="U163" s="1"/>
  <c r="U164" s="1"/>
  <c r="U165" s="1"/>
  <c r="U166" s="1"/>
  <c r="U167" s="1"/>
  <c r="U168" s="1"/>
  <c r="U169" s="1"/>
  <c r="U170" s="1"/>
  <c r="U171" s="1"/>
  <c r="U172" s="1"/>
  <c r="U173" s="1"/>
  <c r="U174" s="1"/>
  <c r="U175" s="1"/>
  <c r="U176" s="1"/>
  <c r="U177" s="1"/>
  <c r="U178" s="1"/>
  <c r="U179" s="1"/>
  <c r="U180" s="1"/>
  <c r="U181" s="1"/>
  <c r="U182" s="1"/>
  <c r="U183" s="1"/>
  <c r="U184" s="1"/>
  <c r="U185" s="1"/>
  <c r="U186" s="1"/>
  <c r="U187" s="1"/>
  <c r="U188" s="1"/>
  <c r="U189" s="1"/>
  <c r="U190" s="1"/>
  <c r="U191" s="1"/>
  <c r="U192" s="1"/>
  <c r="U193" s="1"/>
  <c r="U194" s="1"/>
  <c r="U195" s="1"/>
  <c r="U196" s="1"/>
  <c r="U197" s="1"/>
  <c r="U198" s="1"/>
  <c r="U199" s="1"/>
  <c r="U200" s="1"/>
  <c r="U201" s="1"/>
  <c r="U202" s="1"/>
  <c r="U203" s="1"/>
  <c r="U204" s="1"/>
  <c r="U205" s="1"/>
  <c r="U206" s="1"/>
  <c r="U207" s="1"/>
  <c r="U208" s="1"/>
  <c r="U209" s="1"/>
  <c r="U210" s="1"/>
  <c r="U211" s="1"/>
  <c r="U212" s="1"/>
  <c r="U213" s="1"/>
  <c r="U214" s="1"/>
  <c r="U215" s="1"/>
  <c r="U216" s="1"/>
  <c r="U217" s="1"/>
  <c r="U218" s="1"/>
  <c r="U219" s="1"/>
  <c r="U220" s="1"/>
  <c r="U221" s="1"/>
  <c r="U222" s="1"/>
  <c r="U223" s="1"/>
  <c r="U224" s="1"/>
  <c r="U225" s="1"/>
  <c r="U226" s="1"/>
  <c r="U227" s="1"/>
  <c r="U228" s="1"/>
  <c r="U229" s="1"/>
  <c r="U230" s="1"/>
  <c r="U231" s="1"/>
  <c r="U232" s="1"/>
  <c r="U233" s="1"/>
  <c r="U234" s="1"/>
  <c r="U235" s="1"/>
  <c r="U236" s="1"/>
  <c r="U237" s="1"/>
  <c r="U238" s="1"/>
  <c r="U239" s="1"/>
  <c r="U240" s="1"/>
  <c r="U241" s="1"/>
  <c r="U242" s="1"/>
  <c r="U243" s="1"/>
  <c r="U244" s="1"/>
  <c r="U245" s="1"/>
  <c r="U246" s="1"/>
  <c r="U247" s="1"/>
  <c r="U248" s="1"/>
  <c r="U249" s="1"/>
  <c r="U250" s="1"/>
  <c r="U251" s="1"/>
  <c r="U252" s="1"/>
  <c r="U253" s="1"/>
  <c r="U254" s="1"/>
  <c r="U255" s="1"/>
  <c r="U256" s="1"/>
  <c r="U257" s="1"/>
  <c r="U258" s="1"/>
  <c r="U259" s="1"/>
  <c r="U260" s="1"/>
  <c r="U261" s="1"/>
  <c r="U262" s="1"/>
  <c r="U263" s="1"/>
  <c r="U264" s="1"/>
  <c r="U265" s="1"/>
  <c r="U266" s="1"/>
  <c r="U267" s="1"/>
  <c r="U268" s="1"/>
  <c r="U269" s="1"/>
  <c r="U270" s="1"/>
  <c r="U271" s="1"/>
  <c r="U272" s="1"/>
  <c r="U273" s="1"/>
  <c r="U274" s="1"/>
  <c r="U275" s="1"/>
  <c r="U276" s="1"/>
  <c r="U277" s="1"/>
  <c r="U278" s="1"/>
  <c r="U279" s="1"/>
  <c r="U280" s="1"/>
  <c r="U281" s="1"/>
  <c r="U282" s="1"/>
  <c r="U283" s="1"/>
  <c r="U284" s="1"/>
  <c r="U285" s="1"/>
  <c r="U286" s="1"/>
  <c r="U287" s="1"/>
  <c r="U288" s="1"/>
  <c r="U289" s="1"/>
  <c r="U290" s="1"/>
  <c r="U291" s="1"/>
  <c r="U292" s="1"/>
  <c r="U293" s="1"/>
  <c r="U294" s="1"/>
  <c r="U295" s="1"/>
  <c r="U296" s="1"/>
  <c r="U297" s="1"/>
  <c r="U298" s="1"/>
  <c r="U299" s="1"/>
  <c r="U300" s="1"/>
  <c r="U301" s="1"/>
  <c r="G92"/>
  <c r="Y90"/>
  <c r="L90"/>
  <c r="J90"/>
  <c r="R91"/>
  <c r="V92"/>
  <c r="W91"/>
  <c r="X93" l="1"/>
  <c r="X94" s="1"/>
  <c r="X95" s="1"/>
  <c r="X96" s="1"/>
  <c r="X97" s="1"/>
  <c r="X98" s="1"/>
  <c r="X99" s="1"/>
  <c r="X100" s="1"/>
  <c r="X101" s="1"/>
  <c r="X102" s="1"/>
  <c r="X103" s="1"/>
  <c r="X104" s="1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X124" s="1"/>
  <c r="X125" s="1"/>
  <c r="X126" s="1"/>
  <c r="X127" s="1"/>
  <c r="X128" s="1"/>
  <c r="X129" s="1"/>
  <c r="X130" s="1"/>
  <c r="X131" s="1"/>
  <c r="X132" s="1"/>
  <c r="X133" s="1"/>
  <c r="X134" s="1"/>
  <c r="X135" s="1"/>
  <c r="X136" s="1"/>
  <c r="X137" s="1"/>
  <c r="X138" s="1"/>
  <c r="X139" s="1"/>
  <c r="X140" s="1"/>
  <c r="X141" s="1"/>
  <c r="X142" s="1"/>
  <c r="X143" s="1"/>
  <c r="X144" s="1"/>
  <c r="X145" s="1"/>
  <c r="X146" s="1"/>
  <c r="X147" s="1"/>
  <c r="X148" s="1"/>
  <c r="X149" s="1"/>
  <c r="X150" s="1"/>
  <c r="X151" s="1"/>
  <c r="X152" s="1"/>
  <c r="X153" s="1"/>
  <c r="X154" s="1"/>
  <c r="X155" s="1"/>
  <c r="X156" s="1"/>
  <c r="X157" s="1"/>
  <c r="X158" s="1"/>
  <c r="X159" s="1"/>
  <c r="X160" s="1"/>
  <c r="X161" s="1"/>
  <c r="X162" s="1"/>
  <c r="X163" s="1"/>
  <c r="X164" s="1"/>
  <c r="X165" s="1"/>
  <c r="X166" s="1"/>
  <c r="X167" s="1"/>
  <c r="X168" s="1"/>
  <c r="X169" s="1"/>
  <c r="X170" s="1"/>
  <c r="X171" s="1"/>
  <c r="X172" s="1"/>
  <c r="X173" s="1"/>
  <c r="X174" s="1"/>
  <c r="X175" s="1"/>
  <c r="X176" s="1"/>
  <c r="X177" s="1"/>
  <c r="X178" s="1"/>
  <c r="X179" s="1"/>
  <c r="X180" s="1"/>
  <c r="X181" s="1"/>
  <c r="X182" s="1"/>
  <c r="X183" s="1"/>
  <c r="X184" s="1"/>
  <c r="X185" s="1"/>
  <c r="X186" s="1"/>
  <c r="X187" s="1"/>
  <c r="X188" s="1"/>
  <c r="X189" s="1"/>
  <c r="X190" s="1"/>
  <c r="X191" s="1"/>
  <c r="X192" s="1"/>
  <c r="X193" s="1"/>
  <c r="X194" s="1"/>
  <c r="X195" s="1"/>
  <c r="X196" s="1"/>
  <c r="X197" s="1"/>
  <c r="X198" s="1"/>
  <c r="X199" s="1"/>
  <c r="X200" s="1"/>
  <c r="X201" s="1"/>
  <c r="X202" s="1"/>
  <c r="X203" s="1"/>
  <c r="X204" s="1"/>
  <c r="X205" s="1"/>
  <c r="X206" s="1"/>
  <c r="X207" s="1"/>
  <c r="X208" s="1"/>
  <c r="X209" s="1"/>
  <c r="X210" s="1"/>
  <c r="X211" s="1"/>
  <c r="X212" s="1"/>
  <c r="X213" s="1"/>
  <c r="X214" s="1"/>
  <c r="X215" s="1"/>
  <c r="X216" s="1"/>
  <c r="X217" s="1"/>
  <c r="X218" s="1"/>
  <c r="X219" s="1"/>
  <c r="X220" s="1"/>
  <c r="X221" s="1"/>
  <c r="X222" s="1"/>
  <c r="X223" s="1"/>
  <c r="X224" s="1"/>
  <c r="X225" s="1"/>
  <c r="X226" s="1"/>
  <c r="X227" s="1"/>
  <c r="X228" s="1"/>
  <c r="X229" s="1"/>
  <c r="X230" s="1"/>
  <c r="X231" s="1"/>
  <c r="X232" s="1"/>
  <c r="X233" s="1"/>
  <c r="X234" s="1"/>
  <c r="X235" s="1"/>
  <c r="X236" s="1"/>
  <c r="X237" s="1"/>
  <c r="X238" s="1"/>
  <c r="X239" s="1"/>
  <c r="X240" s="1"/>
  <c r="X241" s="1"/>
  <c r="X242" s="1"/>
  <c r="X243" s="1"/>
  <c r="X244" s="1"/>
  <c r="X245" s="1"/>
  <c r="X246" s="1"/>
  <c r="X247" s="1"/>
  <c r="X248" s="1"/>
  <c r="X249" s="1"/>
  <c r="X250" s="1"/>
  <c r="X251" s="1"/>
  <c r="X252" s="1"/>
  <c r="X253" s="1"/>
  <c r="X254" s="1"/>
  <c r="X255" s="1"/>
  <c r="X256" s="1"/>
  <c r="X257" s="1"/>
  <c r="X258" s="1"/>
  <c r="X259" s="1"/>
  <c r="X260" s="1"/>
  <c r="X261" s="1"/>
  <c r="X262" s="1"/>
  <c r="X263" s="1"/>
  <c r="X264" s="1"/>
  <c r="X265" s="1"/>
  <c r="X266" s="1"/>
  <c r="X267" s="1"/>
  <c r="X268" s="1"/>
  <c r="X269" s="1"/>
  <c r="X270" s="1"/>
  <c r="X271" s="1"/>
  <c r="X272" s="1"/>
  <c r="X273" s="1"/>
  <c r="X274" s="1"/>
  <c r="X275" s="1"/>
  <c r="X276" s="1"/>
  <c r="X277" s="1"/>
  <c r="X278" s="1"/>
  <c r="X279" s="1"/>
  <c r="X280" s="1"/>
  <c r="X281" s="1"/>
  <c r="X282" s="1"/>
  <c r="X283" s="1"/>
  <c r="X284" s="1"/>
  <c r="X285" s="1"/>
  <c r="X286" s="1"/>
  <c r="X287" s="1"/>
  <c r="X288" s="1"/>
  <c r="X289" s="1"/>
  <c r="X290" s="1"/>
  <c r="X291" s="1"/>
  <c r="X292" s="1"/>
  <c r="X293" s="1"/>
  <c r="X294" s="1"/>
  <c r="X295" s="1"/>
  <c r="X296" s="1"/>
  <c r="X297" s="1"/>
  <c r="X298" s="1"/>
  <c r="X299" s="1"/>
  <c r="X300" s="1"/>
  <c r="X301" s="1"/>
  <c r="I92"/>
  <c r="AE92" s="1"/>
  <c r="Y91"/>
  <c r="L91"/>
  <c r="J91" s="1"/>
  <c r="H92"/>
  <c r="AD92" s="1"/>
  <c r="K92"/>
  <c r="AF91"/>
  <c r="AG91"/>
  <c r="AH90"/>
  <c r="O90" s="1"/>
  <c r="Q90" s="1"/>
  <c r="W92"/>
  <c r="V93"/>
  <c r="R92"/>
  <c r="P91" l="1"/>
  <c r="Y92"/>
  <c r="L92"/>
  <c r="AG92"/>
  <c r="P92" s="1"/>
  <c r="AF92"/>
  <c r="J92"/>
  <c r="AH91"/>
  <c r="O91" s="1"/>
  <c r="Q91" s="1"/>
  <c r="R93"/>
  <c r="Y93" s="1"/>
  <c r="V94"/>
  <c r="W93"/>
  <c r="AH92" l="1"/>
  <c r="O92" s="1"/>
  <c r="Q92" s="1"/>
  <c r="W94"/>
  <c r="V95"/>
  <c r="R94"/>
  <c r="Y94" s="1"/>
  <c r="R95" l="1"/>
  <c r="Y95" s="1"/>
  <c r="V96"/>
  <c r="W95"/>
  <c r="W96" l="1"/>
  <c r="V97"/>
  <c r="R96"/>
  <c r="Y96" s="1"/>
  <c r="R97" l="1"/>
  <c r="Y97" s="1"/>
  <c r="V98"/>
  <c r="W97"/>
  <c r="W98" l="1"/>
  <c r="V99"/>
  <c r="R98"/>
  <c r="Y98" s="1"/>
  <c r="R99" l="1"/>
  <c r="Y99" s="1"/>
  <c r="V100"/>
  <c r="W99"/>
  <c r="W100" l="1"/>
  <c r="V101"/>
  <c r="R100"/>
  <c r="Y100" s="1"/>
  <c r="R101" l="1"/>
  <c r="Y101" s="1"/>
  <c r="W101"/>
  <c r="V102"/>
  <c r="V103" l="1"/>
  <c r="W102"/>
  <c r="R102"/>
  <c r="Y102" s="1"/>
  <c r="V104" l="1"/>
  <c r="R103"/>
  <c r="Y103" s="1"/>
  <c r="W103"/>
  <c r="R104" l="1"/>
  <c r="Y104" s="1"/>
  <c r="W104"/>
  <c r="V105"/>
  <c r="V106" l="1"/>
  <c r="W105"/>
  <c r="R105"/>
  <c r="Y105" s="1"/>
  <c r="W106" l="1"/>
  <c r="V107"/>
  <c r="R106"/>
  <c r="Y106" s="1"/>
  <c r="V108" l="1"/>
  <c r="R107"/>
  <c r="Y107" s="1"/>
  <c r="W107"/>
  <c r="R108" l="1"/>
  <c r="Y108" s="1"/>
  <c r="V109"/>
  <c r="W108"/>
  <c r="V110" l="1"/>
  <c r="W109"/>
  <c r="R109"/>
  <c r="Y109" s="1"/>
  <c r="R110" l="1"/>
  <c r="Y110" s="1"/>
  <c r="V111"/>
  <c r="W110"/>
  <c r="W111" l="1"/>
  <c r="V112"/>
  <c r="R111"/>
  <c r="Y111" s="1"/>
  <c r="R112" l="1"/>
  <c r="Y112" s="1"/>
  <c r="V113"/>
  <c r="W112"/>
  <c r="W113" l="1"/>
  <c r="V114"/>
  <c r="R113"/>
  <c r="Y113" s="1"/>
  <c r="R114" l="1"/>
  <c r="Y114" s="1"/>
  <c r="W114"/>
  <c r="V115"/>
  <c r="W115" l="1"/>
  <c r="V116"/>
  <c r="R115"/>
  <c r="Y115" s="1"/>
  <c r="R116" l="1"/>
  <c r="Y116" s="1"/>
  <c r="W116"/>
  <c r="V117"/>
  <c r="R117" l="1"/>
  <c r="Y117" s="1"/>
  <c r="V118"/>
  <c r="W117"/>
  <c r="W118" l="1"/>
  <c r="V119"/>
  <c r="R118"/>
  <c r="Y118" s="1"/>
  <c r="R119" l="1"/>
  <c r="Y119" s="1"/>
  <c r="W119"/>
  <c r="V120"/>
  <c r="W120" l="1"/>
  <c r="V121"/>
  <c r="R120"/>
  <c r="Y120" s="1"/>
  <c r="R121" l="1"/>
  <c r="Y121" s="1"/>
  <c r="V122"/>
  <c r="W121"/>
  <c r="W122" l="1"/>
  <c r="V123"/>
  <c r="R122"/>
  <c r="Y122" s="1"/>
  <c r="R123" l="1"/>
  <c r="Y123" s="1"/>
  <c r="W123"/>
  <c r="V124"/>
  <c r="W124" l="1"/>
  <c r="R124"/>
  <c r="Y124" s="1"/>
  <c r="V125"/>
  <c r="R125" l="1"/>
  <c r="Y125" s="1"/>
  <c r="W125"/>
  <c r="V126"/>
  <c r="W126" l="1"/>
  <c r="R126"/>
  <c r="Y126" s="1"/>
  <c r="V127"/>
  <c r="R127" l="1"/>
  <c r="Y127" s="1"/>
  <c r="V128"/>
  <c r="W127"/>
  <c r="W128" l="1"/>
  <c r="V129"/>
  <c r="R128"/>
  <c r="Y128" s="1"/>
  <c r="R129" l="1"/>
  <c r="Y129" s="1"/>
  <c r="W129"/>
  <c r="V130"/>
  <c r="W130" l="1"/>
  <c r="R130"/>
  <c r="Y130" s="1"/>
  <c r="V131"/>
  <c r="R131" l="1"/>
  <c r="Y131" s="1"/>
  <c r="V132"/>
  <c r="W131"/>
  <c r="W132" l="1"/>
  <c r="V133"/>
  <c r="R132"/>
  <c r="Y132" s="1"/>
  <c r="R133" l="1"/>
  <c r="Y133" s="1"/>
  <c r="W133"/>
  <c r="V134"/>
  <c r="W134" l="1"/>
  <c r="V135"/>
  <c r="R134"/>
  <c r="Y134" s="1"/>
  <c r="R135" l="1"/>
  <c r="Y135" s="1"/>
  <c r="W135"/>
  <c r="V136"/>
  <c r="W136" l="1"/>
  <c r="V137"/>
  <c r="R136"/>
  <c r="Y136" s="1"/>
  <c r="R137" l="1"/>
  <c r="Y137" s="1"/>
  <c r="V138"/>
  <c r="W137"/>
  <c r="W138" l="1"/>
  <c r="V139"/>
  <c r="R138"/>
  <c r="Y138" s="1"/>
  <c r="R139" l="1"/>
  <c r="Y139" s="1"/>
  <c r="W139"/>
  <c r="V140"/>
  <c r="W140" l="1"/>
  <c r="R140"/>
  <c r="Y140" s="1"/>
  <c r="V141"/>
  <c r="R141" l="1"/>
  <c r="Y141" s="1"/>
  <c r="V142"/>
  <c r="W141"/>
  <c r="W142" l="1"/>
  <c r="R142"/>
  <c r="Y142" s="1"/>
  <c r="V143"/>
  <c r="R143" l="1"/>
  <c r="Y143" s="1"/>
  <c r="V144"/>
  <c r="W143"/>
  <c r="W144" l="1"/>
  <c r="R144"/>
  <c r="Y144" s="1"/>
  <c r="V145"/>
  <c r="R145" l="1"/>
  <c r="Y145" s="1"/>
  <c r="V146"/>
  <c r="W145"/>
  <c r="W146" l="1"/>
  <c r="V147"/>
  <c r="R146"/>
  <c r="Y146" s="1"/>
  <c r="R147" l="1"/>
  <c r="Y147" s="1"/>
  <c r="V148"/>
  <c r="W147"/>
  <c r="W148" l="1"/>
  <c r="V149"/>
  <c r="R148"/>
  <c r="Y148" s="1"/>
  <c r="R149" l="1"/>
  <c r="Y149" s="1"/>
  <c r="V150"/>
  <c r="W149"/>
  <c r="W150" l="1"/>
  <c r="V151"/>
  <c r="R150"/>
  <c r="Y150" s="1"/>
  <c r="R151" l="1"/>
  <c r="Y151" s="1"/>
  <c r="W151"/>
  <c r="V152"/>
  <c r="W152" l="1"/>
  <c r="V153"/>
  <c r="R152"/>
  <c r="Y152" s="1"/>
  <c r="R153" l="1"/>
  <c r="Y153" s="1"/>
  <c r="V154"/>
  <c r="W153"/>
  <c r="W154" l="1"/>
  <c r="R154"/>
  <c r="Y154" s="1"/>
  <c r="V155"/>
  <c r="R155" l="1"/>
  <c r="Y155" s="1"/>
  <c r="W155"/>
  <c r="V156"/>
  <c r="W156" l="1"/>
  <c r="R156"/>
  <c r="Y156" s="1"/>
  <c r="V157"/>
  <c r="R157" l="1"/>
  <c r="Y157" s="1"/>
  <c r="V158"/>
  <c r="W157"/>
  <c r="W158" l="1"/>
  <c r="R158"/>
  <c r="Y158" s="1"/>
  <c r="V159"/>
  <c r="R159" l="1"/>
  <c r="Y159" s="1"/>
  <c r="W159"/>
  <c r="V160"/>
  <c r="W160" l="1"/>
  <c r="R160"/>
  <c r="Y160" s="1"/>
  <c r="V161"/>
  <c r="R161" l="1"/>
  <c r="Y161" s="1"/>
  <c r="V162"/>
  <c r="W161"/>
  <c r="W162" l="1"/>
  <c r="V163"/>
  <c r="R162"/>
  <c r="Y162" s="1"/>
  <c r="R163" l="1"/>
  <c r="Y163" s="1"/>
  <c r="V164"/>
  <c r="W163"/>
  <c r="W164" l="1"/>
  <c r="V165"/>
  <c r="R164"/>
  <c r="Y164" s="1"/>
  <c r="R165" l="1"/>
  <c r="Y165" s="1"/>
  <c r="V166"/>
  <c r="W165"/>
  <c r="W166" l="1"/>
  <c r="V167"/>
  <c r="R166"/>
  <c r="Y166" s="1"/>
  <c r="R167" l="1"/>
  <c r="Y167" s="1"/>
  <c r="W167"/>
  <c r="V168"/>
  <c r="W168" l="1"/>
  <c r="V169"/>
  <c r="R168"/>
  <c r="Y168" s="1"/>
  <c r="R169" l="1"/>
  <c r="Y169" s="1"/>
  <c r="V170"/>
  <c r="W169"/>
  <c r="W170" l="1"/>
  <c r="R170"/>
  <c r="Y170" s="1"/>
  <c r="V171"/>
  <c r="R171" l="1"/>
  <c r="Y171" s="1"/>
  <c r="W171"/>
  <c r="V172"/>
  <c r="W172" l="1"/>
  <c r="R172"/>
  <c r="Y172" s="1"/>
  <c r="V173"/>
  <c r="R173" l="1"/>
  <c r="Y173" s="1"/>
  <c r="W173"/>
  <c r="V174"/>
  <c r="W174" l="1"/>
  <c r="R174"/>
  <c r="Y174" s="1"/>
  <c r="V175"/>
  <c r="R175" l="1"/>
  <c r="Y175" s="1"/>
  <c r="V176"/>
  <c r="W175"/>
  <c r="W176" l="1"/>
  <c r="R176"/>
  <c r="Y176" s="1"/>
  <c r="V177"/>
  <c r="R177" l="1"/>
  <c r="Y177" s="1"/>
  <c r="V178"/>
  <c r="W177"/>
  <c r="W178" l="1"/>
  <c r="R178"/>
  <c r="Y178" s="1"/>
  <c r="V179"/>
  <c r="R179" l="1"/>
  <c r="Y179" s="1"/>
  <c r="W179"/>
  <c r="V180"/>
  <c r="W180" l="1"/>
  <c r="R180"/>
  <c r="Y180" s="1"/>
  <c r="V181"/>
  <c r="R181" l="1"/>
  <c r="Y181" s="1"/>
  <c r="V182"/>
  <c r="W181"/>
  <c r="W182" l="1"/>
  <c r="R182"/>
  <c r="Y182" s="1"/>
  <c r="V183"/>
  <c r="R183" l="1"/>
  <c r="Y183" s="1"/>
  <c r="V184"/>
  <c r="W183"/>
  <c r="W184" l="1"/>
  <c r="V185"/>
  <c r="R184"/>
  <c r="Y184" s="1"/>
  <c r="R185" l="1"/>
  <c r="Y185" s="1"/>
  <c r="V186"/>
  <c r="W185"/>
  <c r="W186" l="1"/>
  <c r="V187"/>
  <c r="R186"/>
  <c r="Y186" s="1"/>
  <c r="R187" l="1"/>
  <c r="Y187" s="1"/>
  <c r="W187"/>
  <c r="V188"/>
  <c r="W188" l="1"/>
  <c r="V189"/>
  <c r="R188"/>
  <c r="Y188" s="1"/>
  <c r="R189" l="1"/>
  <c r="Y189" s="1"/>
  <c r="W189"/>
  <c r="V190"/>
  <c r="W190" l="1"/>
  <c r="V191"/>
  <c r="R190"/>
  <c r="Y190" s="1"/>
  <c r="R191" l="1"/>
  <c r="Y191" s="1"/>
  <c r="V192"/>
  <c r="W191"/>
  <c r="W192" l="1"/>
  <c r="R192"/>
  <c r="Y192" s="1"/>
  <c r="V193"/>
  <c r="R193" l="1"/>
  <c r="Y193" s="1"/>
  <c r="W193"/>
  <c r="V194"/>
  <c r="W194" l="1"/>
  <c r="R194"/>
  <c r="Y194" s="1"/>
  <c r="V195"/>
  <c r="R195" l="1"/>
  <c r="Y195" s="1"/>
  <c r="V196"/>
  <c r="W195"/>
  <c r="W196" l="1"/>
  <c r="R196"/>
  <c r="Y196" s="1"/>
  <c r="V197"/>
  <c r="R197" l="1"/>
  <c r="Y197" s="1"/>
  <c r="V198"/>
  <c r="W197"/>
  <c r="W198" l="1"/>
  <c r="R198"/>
  <c r="Y198" s="1"/>
  <c r="V199"/>
  <c r="R199" l="1"/>
  <c r="Y199" s="1"/>
  <c r="V200"/>
  <c r="W199"/>
  <c r="W200" l="1"/>
  <c r="V201"/>
  <c r="R200"/>
  <c r="Y200" s="1"/>
  <c r="R201" l="1"/>
  <c r="Y201" s="1"/>
  <c r="V202"/>
  <c r="W201"/>
  <c r="W202" l="1"/>
  <c r="V203"/>
  <c r="R202"/>
  <c r="Y202" s="1"/>
  <c r="R203" l="1"/>
  <c r="Y203" s="1"/>
  <c r="W203"/>
  <c r="V204"/>
  <c r="W204" l="1"/>
  <c r="V205"/>
  <c r="R204"/>
  <c r="Y204" s="1"/>
  <c r="R205" l="1"/>
  <c r="Y205" s="1"/>
  <c r="V206"/>
  <c r="W205"/>
  <c r="W206" l="1"/>
  <c r="V207"/>
  <c r="R206"/>
  <c r="Y206" s="1"/>
  <c r="R207" l="1"/>
  <c r="Y207" s="1"/>
  <c r="V208"/>
  <c r="W207"/>
  <c r="W208" l="1"/>
  <c r="V209"/>
  <c r="R208"/>
  <c r="Y208" s="1"/>
  <c r="R209" l="1"/>
  <c r="Y209" s="1"/>
  <c r="V210"/>
  <c r="W209"/>
  <c r="W210" l="1"/>
  <c r="V211"/>
  <c r="R210"/>
  <c r="Y210" s="1"/>
  <c r="R211" l="1"/>
  <c r="Y211" s="1"/>
  <c r="V212"/>
  <c r="W211"/>
  <c r="W212" l="1"/>
  <c r="V213"/>
  <c r="R212"/>
  <c r="Y212" s="1"/>
  <c r="R213" l="1"/>
  <c r="Y213" s="1"/>
  <c r="V214"/>
  <c r="W213"/>
  <c r="W214" l="1"/>
  <c r="R214"/>
  <c r="Y214" s="1"/>
  <c r="V215"/>
  <c r="R215" l="1"/>
  <c r="Y215" s="1"/>
  <c r="V216"/>
  <c r="W215"/>
  <c r="W216" l="1"/>
  <c r="V217"/>
  <c r="R216"/>
  <c r="Y216" s="1"/>
  <c r="R217" l="1"/>
  <c r="Y217" s="1"/>
  <c r="V218"/>
  <c r="W217"/>
  <c r="W218" l="1"/>
  <c r="V219"/>
  <c r="R218"/>
  <c r="Y218" s="1"/>
  <c r="R219" l="1"/>
  <c r="Y219" s="1"/>
  <c r="V220"/>
  <c r="W219"/>
  <c r="W220" l="1"/>
  <c r="V221"/>
  <c r="R220"/>
  <c r="Y220" s="1"/>
  <c r="R221" l="1"/>
  <c r="Y221" s="1"/>
  <c r="V222"/>
  <c r="W221"/>
  <c r="W222" l="1"/>
  <c r="R222"/>
  <c r="Y222" s="1"/>
  <c r="V223"/>
  <c r="R223" l="1"/>
  <c r="Y223" s="1"/>
  <c r="V224"/>
  <c r="W223"/>
  <c r="W224" l="1"/>
  <c r="V225"/>
  <c r="R224"/>
  <c r="Y224" s="1"/>
  <c r="R225" l="1"/>
  <c r="Y225" s="1"/>
  <c r="V226"/>
  <c r="W225"/>
  <c r="W226" l="1"/>
  <c r="R226"/>
  <c r="Y226" s="1"/>
  <c r="V227"/>
  <c r="R227" l="1"/>
  <c r="Y227" s="1"/>
  <c r="V228"/>
  <c r="W227"/>
  <c r="W228" l="1"/>
  <c r="R228"/>
  <c r="Y228" s="1"/>
  <c r="V229"/>
  <c r="R229" l="1"/>
  <c r="Y229" s="1"/>
  <c r="V230"/>
  <c r="W229"/>
  <c r="W230" l="1"/>
  <c r="R230"/>
  <c r="Y230" s="1"/>
  <c r="V231"/>
  <c r="R231" l="1"/>
  <c r="Y231" s="1"/>
  <c r="V232"/>
  <c r="W231"/>
  <c r="W232" l="1"/>
  <c r="R232"/>
  <c r="Y232" s="1"/>
  <c r="V233"/>
  <c r="R233" l="1"/>
  <c r="Y233" s="1"/>
  <c r="V234"/>
  <c r="W233"/>
  <c r="W234" l="1"/>
  <c r="V235"/>
  <c r="R234"/>
  <c r="Y234" s="1"/>
  <c r="R235" l="1"/>
  <c r="Y235" s="1"/>
  <c r="V236"/>
  <c r="W235"/>
  <c r="W236" l="1"/>
  <c r="R236"/>
  <c r="Y236" s="1"/>
  <c r="V237"/>
  <c r="R237" l="1"/>
  <c r="Y237" s="1"/>
  <c r="V238"/>
  <c r="W237"/>
  <c r="W238" l="1"/>
  <c r="R238"/>
  <c r="Y238" s="1"/>
  <c r="V239"/>
  <c r="R239" l="1"/>
  <c r="Y239" s="1"/>
  <c r="V240"/>
  <c r="W239"/>
  <c r="W240" l="1"/>
  <c r="R240"/>
  <c r="Y240" s="1"/>
  <c r="V241"/>
  <c r="R241" l="1"/>
  <c r="Y241" s="1"/>
  <c r="V242"/>
  <c r="W241"/>
  <c r="W242" l="1"/>
  <c r="R242"/>
  <c r="Y242" s="1"/>
  <c r="V243"/>
  <c r="R243" l="1"/>
  <c r="Y243" s="1"/>
  <c r="V244"/>
  <c r="W243"/>
  <c r="W244" l="1"/>
  <c r="R244"/>
  <c r="Y244" s="1"/>
  <c r="V245"/>
  <c r="W245" l="1"/>
  <c r="R245"/>
  <c r="Y245" s="1"/>
  <c r="V246"/>
  <c r="R246" l="1"/>
  <c r="Y246" s="1"/>
  <c r="V247"/>
  <c r="W246"/>
  <c r="W247" l="1"/>
  <c r="R247"/>
  <c r="Y247" s="1"/>
  <c r="V248"/>
  <c r="R248" l="1"/>
  <c r="Y248" s="1"/>
  <c r="V249"/>
  <c r="W248"/>
  <c r="W249" l="1"/>
  <c r="V250"/>
  <c r="R249"/>
  <c r="Y249" s="1"/>
  <c r="R250" l="1"/>
  <c r="Y250" s="1"/>
  <c r="W250"/>
  <c r="V251"/>
  <c r="W251" l="1"/>
  <c r="V252"/>
  <c r="R251"/>
  <c r="Y251" s="1"/>
  <c r="R252" l="1"/>
  <c r="Y252" s="1"/>
  <c r="V253"/>
  <c r="W252"/>
  <c r="W253" l="1"/>
  <c r="V254"/>
  <c r="R253"/>
  <c r="Y253" s="1"/>
  <c r="R254" l="1"/>
  <c r="Y254" s="1"/>
  <c r="V255"/>
  <c r="W254"/>
  <c r="W255" l="1"/>
  <c r="V256"/>
  <c r="R255"/>
  <c r="Y255" s="1"/>
  <c r="R256" l="1"/>
  <c r="Y256" s="1"/>
  <c r="W256"/>
  <c r="V257"/>
  <c r="W257" l="1"/>
  <c r="V258"/>
  <c r="R257"/>
  <c r="Y257" s="1"/>
  <c r="R258" l="1"/>
  <c r="Y258" s="1"/>
  <c r="V259"/>
  <c r="W258"/>
  <c r="W259" l="1"/>
  <c r="V260"/>
  <c r="R259"/>
  <c r="Y259" s="1"/>
  <c r="R260" l="1"/>
  <c r="Y260" s="1"/>
  <c r="W260"/>
  <c r="V261"/>
  <c r="W261" l="1"/>
  <c r="R261"/>
  <c r="Y261" s="1"/>
  <c r="V262"/>
  <c r="R262" l="1"/>
  <c r="Y262" s="1"/>
  <c r="W262"/>
  <c r="V263"/>
  <c r="W263" l="1"/>
  <c r="R263"/>
  <c r="Y263" s="1"/>
  <c r="V264"/>
  <c r="R264" l="1"/>
  <c r="Y264" s="1"/>
  <c r="W264"/>
  <c r="V265"/>
  <c r="W265" l="1"/>
  <c r="R265"/>
  <c r="Y265" s="1"/>
  <c r="V266"/>
  <c r="R266" l="1"/>
  <c r="Y266" s="1"/>
  <c r="W266"/>
  <c r="V267"/>
  <c r="W267" l="1"/>
  <c r="R267"/>
  <c r="Y267" s="1"/>
  <c r="V268"/>
  <c r="R268" l="1"/>
  <c r="Y268" s="1"/>
  <c r="W268"/>
  <c r="V269"/>
  <c r="W269" l="1"/>
  <c r="R269"/>
  <c r="Y269" s="1"/>
  <c r="V270"/>
  <c r="R270" l="1"/>
  <c r="Y270" s="1"/>
  <c r="W270"/>
  <c r="V271"/>
  <c r="W271" l="1"/>
  <c r="R271"/>
  <c r="Y271" s="1"/>
  <c r="V272"/>
  <c r="R272" l="1"/>
  <c r="Y272" s="1"/>
  <c r="W272"/>
  <c r="V273"/>
  <c r="W273" l="1"/>
  <c r="R273"/>
  <c r="Y273" s="1"/>
  <c r="V274"/>
  <c r="R274" l="1"/>
  <c r="Y274" s="1"/>
  <c r="W274"/>
  <c r="V275"/>
  <c r="W275" l="1"/>
  <c r="R275"/>
  <c r="Y275" s="1"/>
  <c r="V276"/>
  <c r="R276" l="1"/>
  <c r="Y276" s="1"/>
  <c r="W276"/>
  <c r="V277"/>
  <c r="W277" l="1"/>
  <c r="R277"/>
  <c r="Y277" s="1"/>
  <c r="V278"/>
  <c r="R278" l="1"/>
  <c r="Y278" s="1"/>
  <c r="W278"/>
  <c r="V279"/>
  <c r="W279" l="1"/>
  <c r="R279"/>
  <c r="Y279" s="1"/>
  <c r="V280"/>
  <c r="R280" l="1"/>
  <c r="Y280" s="1"/>
  <c r="W280"/>
  <c r="V281"/>
  <c r="W281" l="1"/>
  <c r="R281"/>
  <c r="Y281" s="1"/>
  <c r="V282"/>
  <c r="R282" l="1"/>
  <c r="Y282" s="1"/>
  <c r="W282"/>
  <c r="V283"/>
  <c r="W283" l="1"/>
  <c r="R283"/>
  <c r="Y283" s="1"/>
  <c r="V284"/>
  <c r="R284" l="1"/>
  <c r="Y284" s="1"/>
  <c r="W284"/>
  <c r="V285"/>
  <c r="W285" l="1"/>
  <c r="R285"/>
  <c r="Y285" s="1"/>
  <c r="V286"/>
  <c r="R286" l="1"/>
  <c r="Y286" s="1"/>
  <c r="W286"/>
  <c r="V287"/>
  <c r="W287" l="1"/>
  <c r="R287"/>
  <c r="Y287" s="1"/>
  <c r="V288"/>
  <c r="R288" l="1"/>
  <c r="Y288" s="1"/>
  <c r="W288"/>
  <c r="V289"/>
  <c r="W289" l="1"/>
  <c r="R289"/>
  <c r="Y289" s="1"/>
  <c r="V290"/>
  <c r="R290" l="1"/>
  <c r="Y290" s="1"/>
  <c r="W290"/>
  <c r="V291"/>
  <c r="W291" l="1"/>
  <c r="R291"/>
  <c r="Y291" s="1"/>
  <c r="V292"/>
  <c r="R292" l="1"/>
  <c r="Y292" s="1"/>
  <c r="W292"/>
  <c r="V293"/>
  <c r="W293" l="1"/>
  <c r="R293"/>
  <c r="Y293" s="1"/>
  <c r="V294"/>
  <c r="R294" l="1"/>
  <c r="Y294" s="1"/>
  <c r="W294"/>
  <c r="V295"/>
  <c r="W295" l="1"/>
  <c r="R295"/>
  <c r="Y295" s="1"/>
  <c r="V296"/>
  <c r="R296" l="1"/>
  <c r="Y296" s="1"/>
  <c r="W296"/>
  <c r="V297"/>
  <c r="W297" l="1"/>
  <c r="R297"/>
  <c r="Y297" s="1"/>
  <c r="V298"/>
  <c r="R298" l="1"/>
  <c r="Y298" s="1"/>
  <c r="W298"/>
  <c r="V299"/>
  <c r="W299" l="1"/>
  <c r="R299"/>
  <c r="Y299" s="1"/>
  <c r="V300"/>
  <c r="R300" l="1"/>
  <c r="Y300" s="1"/>
  <c r="W300"/>
  <c r="V301"/>
  <c r="W301" l="1"/>
  <c r="R301"/>
  <c r="Y301" s="1"/>
</calcChain>
</file>

<file path=xl/sharedStrings.xml><?xml version="1.0" encoding="utf-8"?>
<sst xmlns="http://schemas.openxmlformats.org/spreadsheetml/2006/main" count="388" uniqueCount="93">
  <si>
    <t>SURVEY CALCULATION PROGRAM</t>
  </si>
  <si>
    <t>ctrl-shift-I = Insert Survey</t>
  </si>
  <si>
    <t>ctrl-shift-D = Delete Survey</t>
  </si>
  <si>
    <t>Minimum Curviture</t>
  </si>
  <si>
    <t>File:</t>
  </si>
  <si>
    <t>REFERENCED TO GRID NORTH</t>
  </si>
  <si>
    <t xml:space="preserve"> </t>
  </si>
  <si>
    <t>OIL &amp; GAS CO.:</t>
  </si>
  <si>
    <t>XTO Energy</t>
  </si>
  <si>
    <t>Target Information</t>
  </si>
  <si>
    <t>VS Referenced to Offset from Surface</t>
  </si>
  <si>
    <t>REFERENCED TO TRUE NORTH</t>
  </si>
  <si>
    <t>WELL:</t>
  </si>
  <si>
    <t>Zogol #2213H</t>
  </si>
  <si>
    <t>TARGET TVD:</t>
  </si>
  <si>
    <t>NORTH/SOUTH:</t>
  </si>
  <si>
    <t>COUNTY / STATE:</t>
  </si>
  <si>
    <t>Marion County, West Virginia</t>
  </si>
  <si>
    <t>TARGET INCL:</t>
  </si>
  <si>
    <t>EAST/WEST:</t>
  </si>
  <si>
    <t>RIG:</t>
  </si>
  <si>
    <t>Union #209</t>
  </si>
  <si>
    <t>TARGET AZM:</t>
  </si>
  <si>
    <t>(Enter 0' N and 0' E for Surface)</t>
  </si>
  <si>
    <t>MS Guidance Job #:</t>
  </si>
  <si>
    <t>DDPA - 110115</t>
  </si>
  <si>
    <t>MS Directional Job #:</t>
  </si>
  <si>
    <t>SURVEY COMPANY:</t>
  </si>
  <si>
    <t>DIRECTIONAL COMPANY:</t>
  </si>
  <si>
    <t>PROPOSED DIRECTION:</t>
  </si>
  <si>
    <t>MAG-DEC. / TOTAL CORR.(+/-):</t>
  </si>
  <si>
    <t>MS Guidance</t>
  </si>
  <si>
    <t>MS Directional</t>
  </si>
  <si>
    <t>REFERENCED TO:</t>
  </si>
  <si>
    <t>True North</t>
  </si>
  <si>
    <t>MWD SPECIALIST(S):</t>
  </si>
  <si>
    <t>DIRECTIONAL DRILLER(S):</t>
  </si>
  <si>
    <t>COMMENTS:</t>
  </si>
  <si>
    <t>Blake Holdrdge</t>
  </si>
  <si>
    <t>Jack Blakeney</t>
  </si>
  <si>
    <t>Gyro performed by Vaughn Energy Services.  Last survey is projected to bit.</t>
  </si>
  <si>
    <t>TARGET REFERENCED TO OFFSET CALCULATIONS</t>
  </si>
  <si>
    <t>Patrick Rohde</t>
  </si>
  <si>
    <t>Rowland Powell</t>
  </si>
  <si>
    <t>Target Calculations</t>
  </si>
  <si>
    <t>TRUE</t>
  </si>
  <si>
    <t>TEMP</t>
  </si>
  <si>
    <t>Course</t>
  </si>
  <si>
    <t>Surface</t>
  </si>
  <si>
    <t>CLOSURE</t>
  </si>
  <si>
    <t>DLS/</t>
  </si>
  <si>
    <t>BUR/</t>
  </si>
  <si>
    <t>TVD AT 0'</t>
  </si>
  <si>
    <t>RIGHT(+)</t>
  </si>
  <si>
    <t>ABOVE (+)</t>
  </si>
  <si>
    <t>Closure</t>
  </si>
  <si>
    <t>dlc</t>
  </si>
  <si>
    <t>rf</t>
  </si>
  <si>
    <t xml:space="preserve">NS from </t>
  </si>
  <si>
    <t>EW from</t>
  </si>
  <si>
    <t>L Dist from</t>
  </si>
  <si>
    <t xml:space="preserve">CL Dir from </t>
  </si>
  <si>
    <t>VS from</t>
  </si>
  <si>
    <t>SVY</t>
  </si>
  <si>
    <t>MD</t>
  </si>
  <si>
    <t>INC</t>
  </si>
  <si>
    <t>AZM</t>
  </si>
  <si>
    <t>°F</t>
  </si>
  <si>
    <t>Length</t>
  </si>
  <si>
    <t>TVD</t>
  </si>
  <si>
    <t xml:space="preserve">N-S </t>
  </si>
  <si>
    <t xml:space="preserve">E-W </t>
  </si>
  <si>
    <t>Vert Sect</t>
  </si>
  <si>
    <t>DIST</t>
  </si>
  <si>
    <t>DIR</t>
  </si>
  <si>
    <t>100'</t>
  </si>
  <si>
    <t>V. SEC.</t>
  </si>
  <si>
    <t>LEFT(-)</t>
  </si>
  <si>
    <t>BELOW (-)</t>
  </si>
  <si>
    <t>Direction</t>
  </si>
  <si>
    <t>survpm</t>
  </si>
  <si>
    <t>MD2 - MD1</t>
  </si>
  <si>
    <t>Lat</t>
  </si>
  <si>
    <t>dep</t>
  </si>
  <si>
    <t>sect</t>
  </si>
  <si>
    <t>DLS</t>
  </si>
  <si>
    <t>+ del</t>
  </si>
  <si>
    <t>w/del md/2</t>
  </si>
  <si>
    <t>Ref Pnt</t>
  </si>
  <si>
    <t>Tie In</t>
  </si>
  <si>
    <t>calc</t>
  </si>
  <si>
    <t>area</t>
  </si>
  <si>
    <t>Grid North</t>
  </si>
</sst>
</file>

<file path=xl/styles.xml><?xml version="1.0" encoding="utf-8"?>
<styleSheet xmlns="http://schemas.openxmlformats.org/spreadsheetml/2006/main">
  <numFmts count="7">
    <numFmt numFmtId="164" formatCode="0.0000"/>
    <numFmt numFmtId="165" formatCode="0_)"/>
    <numFmt numFmtId="166" formatCode=";;;"/>
    <numFmt numFmtId="167" formatCode="0.0"/>
    <numFmt numFmtId="168" formatCode="0.0_)"/>
    <numFmt numFmtId="169" formatCode="0.00_)"/>
    <numFmt numFmtId="170" formatCode="0.0000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4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42">
    <xf numFmtId="0" fontId="0" fillId="0" borderId="0" xfId="0"/>
    <xf numFmtId="2" fontId="2" fillId="2" borderId="1" xfId="0" applyNumberFormat="1" applyFon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164" fontId="4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2" fontId="2" fillId="2" borderId="4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5" fillId="2" borderId="6" xfId="0" applyNumberFormat="1" applyFont="1" applyFill="1" applyBorder="1" applyAlignment="1" applyProtection="1">
      <alignment horizontal="left"/>
    </xf>
    <xf numFmtId="0" fontId="5" fillId="2" borderId="7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2" fontId="4" fillId="2" borderId="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right"/>
    </xf>
    <xf numFmtId="0" fontId="7" fillId="4" borderId="12" xfId="0" applyFont="1" applyFill="1" applyBorder="1" applyAlignment="1" applyProtection="1"/>
    <xf numFmtId="0" fontId="8" fillId="4" borderId="12" xfId="0" applyFont="1" applyFill="1" applyBorder="1" applyProtection="1"/>
    <xf numFmtId="2" fontId="7" fillId="5" borderId="9" xfId="0" applyNumberFormat="1" applyFont="1" applyFill="1" applyBorder="1" applyAlignment="1" applyProtection="1">
      <alignment vertical="center"/>
    </xf>
    <xf numFmtId="2" fontId="7" fillId="5" borderId="10" xfId="0" applyNumberFormat="1" applyFont="1" applyFill="1" applyBorder="1" applyAlignment="1" applyProtection="1">
      <alignment vertical="center"/>
    </xf>
    <xf numFmtId="2" fontId="8" fillId="5" borderId="11" xfId="0" applyNumberFormat="1" applyFont="1" applyFill="1" applyBorder="1" applyAlignment="1" applyProtection="1">
      <alignment vertical="center"/>
    </xf>
    <xf numFmtId="2" fontId="8" fillId="0" borderId="12" xfId="0" applyNumberFormat="1" applyFont="1" applyFill="1" applyBorder="1" applyAlignment="1" applyProtection="1">
      <alignment horizontal="right" vertical="center"/>
      <protection locked="0"/>
    </xf>
    <xf numFmtId="2" fontId="8" fillId="2" borderId="12" xfId="0" applyNumberFormat="1" applyFont="1" applyFill="1" applyBorder="1" applyAlignment="1" applyProtection="1">
      <alignment vertical="center"/>
      <protection locked="0"/>
    </xf>
    <xf numFmtId="2" fontId="8" fillId="5" borderId="9" xfId="0" applyNumberFormat="1" applyFont="1" applyFill="1" applyBorder="1" applyProtection="1"/>
    <xf numFmtId="2" fontId="8" fillId="5" borderId="10" xfId="0" applyNumberFormat="1" applyFont="1" applyFill="1" applyBorder="1" applyProtection="1"/>
    <xf numFmtId="166" fontId="8" fillId="5" borderId="10" xfId="0" applyNumberFormat="1" applyFont="1" applyFill="1" applyBorder="1" applyProtection="1"/>
    <xf numFmtId="166" fontId="8" fillId="5" borderId="11" xfId="0" applyNumberFormat="1" applyFont="1" applyFill="1" applyBorder="1" applyProtection="1"/>
    <xf numFmtId="164" fontId="3" fillId="0" borderId="0" xfId="0" applyNumberFormat="1" applyFont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horizontal="center" vertical="center"/>
    </xf>
    <xf numFmtId="2" fontId="7" fillId="3" borderId="0" xfId="0" applyNumberFormat="1" applyFont="1" applyFill="1" applyBorder="1" applyAlignment="1" applyProtection="1">
      <alignment horizontal="center"/>
    </xf>
    <xf numFmtId="2" fontId="7" fillId="3" borderId="0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7" fillId="3" borderId="6" xfId="0" applyFont="1" applyFill="1" applyBorder="1" applyAlignment="1" applyProtection="1">
      <alignment horizontal="center" vertical="center"/>
    </xf>
    <xf numFmtId="1" fontId="7" fillId="3" borderId="7" xfId="0" applyNumberFormat="1" applyFont="1" applyFill="1" applyBorder="1" applyAlignment="1" applyProtection="1">
      <alignment horizontal="center" vertical="center"/>
    </xf>
    <xf numFmtId="2" fontId="7" fillId="3" borderId="7" xfId="0" applyNumberFormat="1" applyFont="1" applyFill="1" applyBorder="1" applyAlignment="1" applyProtection="1">
      <alignment horizontal="center" vertical="center"/>
    </xf>
    <xf numFmtId="2" fontId="7" fillId="4" borderId="6" xfId="0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167" fontId="8" fillId="0" borderId="0" xfId="0" applyNumberFormat="1" applyFont="1" applyAlignment="1" applyProtection="1">
      <alignment horizontal="right"/>
      <protection locked="0"/>
    </xf>
    <xf numFmtId="1" fontId="8" fillId="3" borderId="0" xfId="0" applyNumberFormat="1" applyFont="1" applyFill="1" applyAlignment="1" applyProtection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2" fontId="8" fillId="3" borderId="0" xfId="0" applyNumberFormat="1" applyFont="1" applyFill="1" applyAlignment="1" applyProtection="1">
      <alignment horizontal="center" vertical="center"/>
    </xf>
    <xf numFmtId="2" fontId="8" fillId="3" borderId="0" xfId="0" applyNumberFormat="1" applyFont="1" applyFill="1" applyAlignment="1" applyProtection="1">
      <alignment horizontal="center"/>
    </xf>
    <xf numFmtId="2" fontId="9" fillId="3" borderId="0" xfId="0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Fill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70" fontId="3" fillId="0" borderId="0" xfId="0" applyNumberFormat="1" applyFont="1" applyFill="1" applyAlignment="1" applyProtection="1">
      <alignment horizontal="right"/>
    </xf>
    <xf numFmtId="0" fontId="3" fillId="0" borderId="0" xfId="0" applyFont="1" applyAlignment="1" applyProtection="1">
      <alignment horizontal="right"/>
    </xf>
    <xf numFmtId="1" fontId="8" fillId="0" borderId="0" xfId="0" applyNumberFormat="1" applyFont="1" applyFill="1" applyAlignment="1" applyProtection="1">
      <alignment horizontal="center"/>
    </xf>
    <xf numFmtId="1" fontId="7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167" fontId="7" fillId="0" borderId="0" xfId="0" applyNumberFormat="1" applyFont="1" applyAlignment="1" applyProtection="1">
      <alignment horizontal="right"/>
      <protection locked="0"/>
    </xf>
    <xf numFmtId="2" fontId="8" fillId="3" borderId="0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Fill="1" applyAlignment="1" applyProtection="1">
      <alignment horizontal="right"/>
      <protection locked="0"/>
    </xf>
    <xf numFmtId="167" fontId="10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</xf>
    <xf numFmtId="167" fontId="3" fillId="0" borderId="0" xfId="0" applyNumberFormat="1" applyFont="1" applyAlignment="1" applyProtection="1">
      <alignment horizontal="right"/>
    </xf>
    <xf numFmtId="1" fontId="3" fillId="0" borderId="0" xfId="0" applyNumberFormat="1" applyFont="1" applyAlignment="1" applyProtection="1">
      <alignment horizontal="center"/>
    </xf>
    <xf numFmtId="167" fontId="3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right"/>
    </xf>
    <xf numFmtId="1" fontId="3" fillId="0" borderId="0" xfId="0" applyNumberFormat="1" applyFont="1" applyProtection="1"/>
    <xf numFmtId="2" fontId="3" fillId="0" borderId="0" xfId="0" applyNumberFormat="1" applyFont="1" applyProtection="1"/>
    <xf numFmtId="0" fontId="7" fillId="3" borderId="9" xfId="0" applyNumberFormat="1" applyFont="1" applyFill="1" applyBorder="1" applyAlignment="1" applyProtection="1">
      <alignment horizontal="left" vertical="center"/>
    </xf>
    <xf numFmtId="0" fontId="7" fillId="3" borderId="10" xfId="0" applyNumberFormat="1" applyFont="1" applyFill="1" applyBorder="1" applyAlignment="1" applyProtection="1">
      <alignment horizontal="left" vertical="center"/>
    </xf>
    <xf numFmtId="0" fontId="7" fillId="3" borderId="11" xfId="0" applyNumberFormat="1" applyFont="1" applyFill="1" applyBorder="1" applyAlignment="1" applyProtection="1">
      <alignment horizontal="left" vertical="center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left"/>
    </xf>
    <xf numFmtId="0" fontId="7" fillId="4" borderId="11" xfId="0" applyFont="1" applyFill="1" applyBorder="1" applyAlignment="1" applyProtection="1">
      <alignment horizontal="left"/>
    </xf>
    <xf numFmtId="2" fontId="8" fillId="0" borderId="9" xfId="0" applyNumberFormat="1" applyFont="1" applyFill="1" applyBorder="1" applyAlignment="1" applyProtection="1">
      <alignment horizontal="right"/>
      <protection locked="0"/>
    </xf>
    <xf numFmtId="2" fontId="8" fillId="0" borderId="11" xfId="0" applyNumberFormat="1" applyFont="1" applyFill="1" applyBorder="1" applyAlignment="1" applyProtection="1">
      <alignment horizontal="right"/>
      <protection locked="0"/>
    </xf>
    <xf numFmtId="2" fontId="8" fillId="0" borderId="12" xfId="0" applyNumberFormat="1" applyFont="1" applyFill="1" applyBorder="1" applyAlignment="1" applyProtection="1">
      <alignment horizontal="right"/>
      <protection locked="0"/>
    </xf>
    <xf numFmtId="2" fontId="2" fillId="2" borderId="2" xfId="0" applyNumberFormat="1" applyFont="1" applyFill="1" applyBorder="1" applyAlignment="1" applyProtection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3" fillId="2" borderId="7" xfId="0" applyNumberFormat="1" applyFont="1" applyFill="1" applyBorder="1" applyAlignment="1" applyProtection="1">
      <alignment horizontal="center"/>
    </xf>
    <xf numFmtId="2" fontId="4" fillId="2" borderId="7" xfId="0" applyNumberFormat="1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/>
    </xf>
    <xf numFmtId="0" fontId="8" fillId="0" borderId="10" xfId="0" applyNumberFormat="1" applyFont="1" applyBorder="1" applyAlignment="1" applyProtection="1">
      <alignment horizontal="left"/>
      <protection locked="0"/>
    </xf>
    <xf numFmtId="0" fontId="8" fillId="0" borderId="11" xfId="0" applyNumberFormat="1" applyFont="1" applyBorder="1" applyAlignment="1" applyProtection="1">
      <alignment horizontal="left"/>
      <protection locked="0"/>
    </xf>
    <xf numFmtId="0" fontId="7" fillId="3" borderId="9" xfId="0" applyNumberFormat="1" applyFont="1" applyFill="1" applyBorder="1" applyAlignment="1" applyProtection="1">
      <alignment horizontal="left"/>
    </xf>
    <xf numFmtId="0" fontId="7" fillId="3" borderId="11" xfId="0" applyNumberFormat="1" applyFont="1" applyFill="1" applyBorder="1" applyAlignment="1" applyProtection="1">
      <alignment horizontal="left"/>
    </xf>
    <xf numFmtId="0" fontId="8" fillId="0" borderId="9" xfId="0" applyNumberFormat="1" applyFont="1" applyBorder="1" applyAlignment="1" applyProtection="1">
      <alignment horizontal="left"/>
      <protection locked="0"/>
    </xf>
    <xf numFmtId="2" fontId="8" fillId="5" borderId="9" xfId="0" applyNumberFormat="1" applyFont="1" applyFill="1" applyBorder="1" applyAlignment="1" applyProtection="1">
      <alignment horizontal="center"/>
    </xf>
    <xf numFmtId="2" fontId="8" fillId="5" borderId="10" xfId="0" applyNumberFormat="1" applyFont="1" applyFill="1" applyBorder="1" applyAlignment="1" applyProtection="1">
      <alignment horizontal="center"/>
    </xf>
    <xf numFmtId="2" fontId="8" fillId="5" borderId="11" xfId="0" applyNumberFormat="1" applyFont="1" applyFill="1" applyBorder="1" applyAlignment="1" applyProtection="1">
      <alignment horizontal="center"/>
    </xf>
    <xf numFmtId="0" fontId="7" fillId="3" borderId="12" xfId="0" applyNumberFormat="1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/>
    </xf>
    <xf numFmtId="0" fontId="7" fillId="3" borderId="12" xfId="0" applyNumberFormat="1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2" fontId="7" fillId="3" borderId="9" xfId="0" applyNumberFormat="1" applyFont="1" applyFill="1" applyBorder="1" applyAlignment="1" applyProtection="1">
      <alignment horizontal="left"/>
    </xf>
    <xf numFmtId="2" fontId="7" fillId="3" borderId="10" xfId="0" applyNumberFormat="1" applyFont="1" applyFill="1" applyBorder="1" applyAlignment="1" applyProtection="1">
      <alignment horizontal="left"/>
    </xf>
    <xf numFmtId="2" fontId="7" fillId="3" borderId="9" xfId="0" applyNumberFormat="1" applyFont="1" applyFill="1" applyBorder="1" applyAlignment="1" applyProtection="1">
      <alignment horizontal="left" vertical="center"/>
    </xf>
    <xf numFmtId="2" fontId="7" fillId="3" borderId="10" xfId="0" applyNumberFormat="1" applyFont="1" applyFill="1" applyBorder="1" applyAlignment="1" applyProtection="1">
      <alignment horizontal="left" vertical="center"/>
    </xf>
    <xf numFmtId="2" fontId="7" fillId="3" borderId="11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/>
    </xf>
    <xf numFmtId="0" fontId="8" fillId="0" borderId="12" xfId="0" applyNumberFormat="1" applyFont="1" applyBorder="1" applyAlignment="1" applyProtection="1">
      <alignment horizontal="left" vertic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3" borderId="12" xfId="0" applyNumberFormat="1" applyFont="1" applyFill="1" applyBorder="1" applyAlignment="1" applyProtection="1">
      <alignment horizontal="left" vertical="center" wrapText="1"/>
    </xf>
    <xf numFmtId="2" fontId="8" fillId="0" borderId="10" xfId="0" applyNumberFormat="1" applyFont="1" applyFill="1" applyBorder="1" applyAlignment="1" applyProtection="1">
      <alignment horizontal="left" vertical="center"/>
      <protection locked="0"/>
    </xf>
    <xf numFmtId="2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NumberFormat="1" applyFont="1" applyBorder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2" fontId="8" fillId="0" borderId="1" xfId="0" applyNumberFormat="1" applyFont="1" applyBorder="1" applyAlignment="1" applyProtection="1">
      <alignment horizontal="left" vertical="top" wrapText="1"/>
      <protection locked="0"/>
    </xf>
    <xf numFmtId="2" fontId="8" fillId="0" borderId="2" xfId="0" applyNumberFormat="1" applyFont="1" applyBorder="1" applyAlignment="1" applyProtection="1">
      <alignment horizontal="left" vertical="top" wrapText="1"/>
      <protection locked="0"/>
    </xf>
    <xf numFmtId="2" fontId="8" fillId="0" borderId="3" xfId="0" applyNumberFormat="1" applyFont="1" applyBorder="1" applyAlignment="1" applyProtection="1">
      <alignment horizontal="left" vertical="top" wrapText="1"/>
      <protection locked="0"/>
    </xf>
    <xf numFmtId="2" fontId="8" fillId="0" borderId="6" xfId="0" applyNumberFormat="1" applyFont="1" applyBorder="1" applyAlignment="1" applyProtection="1">
      <alignment horizontal="left" vertical="top" wrapText="1"/>
      <protection locked="0"/>
    </xf>
    <xf numFmtId="2" fontId="8" fillId="0" borderId="7" xfId="0" applyNumberFormat="1" applyFont="1" applyBorder="1" applyAlignment="1" applyProtection="1">
      <alignment horizontal="left" vertical="top" wrapText="1"/>
      <protection locked="0"/>
    </xf>
    <xf numFmtId="2" fontId="8" fillId="0" borderId="8" xfId="0" applyNumberFormat="1" applyFont="1" applyBorder="1" applyAlignment="1" applyProtection="1">
      <alignment horizontal="left" vertical="top" wrapText="1"/>
      <protection locked="0"/>
    </xf>
    <xf numFmtId="0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</xf>
    <xf numFmtId="2" fontId="8" fillId="5" borderId="9" xfId="0" applyNumberFormat="1" applyFont="1" applyFill="1" applyBorder="1" applyAlignment="1" applyProtection="1">
      <alignment horizontal="left"/>
    </xf>
    <xf numFmtId="2" fontId="8" fillId="5" borderId="10" xfId="0" applyNumberFormat="1" applyFont="1" applyFill="1" applyBorder="1" applyAlignment="1" applyProtection="1">
      <alignment horizontal="left"/>
    </xf>
    <xf numFmtId="2" fontId="8" fillId="5" borderId="11" xfId="0" applyNumberFormat="1" applyFont="1" applyFill="1" applyBorder="1" applyAlignment="1" applyProtection="1">
      <alignment horizontal="left"/>
    </xf>
    <xf numFmtId="2" fontId="8" fillId="4" borderId="1" xfId="0" applyNumberFormat="1" applyFont="1" applyFill="1" applyBorder="1" applyAlignment="1" applyProtection="1">
      <alignment horizontal="center"/>
    </xf>
    <xf numFmtId="2" fontId="8" fillId="4" borderId="2" xfId="0" applyNumberFormat="1" applyFont="1" applyFill="1" applyBorder="1" applyAlignment="1" applyProtection="1">
      <alignment horizontal="center"/>
    </xf>
    <xf numFmtId="2" fontId="8" fillId="4" borderId="3" xfId="0" applyNumberFormat="1" applyFont="1" applyFill="1" applyBorder="1" applyAlignment="1" applyProtection="1">
      <alignment horizontal="center"/>
    </xf>
    <xf numFmtId="2" fontId="7" fillId="3" borderId="0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68580</xdr:rowOff>
    </xdr:from>
    <xdr:to>
      <xdr:col>5</xdr:col>
      <xdr:colOff>60960</xdr:colOff>
      <xdr:row>2</xdr:row>
      <xdr:rowOff>76200</xdr:rowOff>
    </xdr:to>
    <xdr:pic>
      <xdr:nvPicPr>
        <xdr:cNvPr id="2" name="Picture 2" descr="Guidance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" y="68580"/>
          <a:ext cx="19659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721"/>
  <sheetViews>
    <sheetView tabSelected="1" topLeftCell="B71" zoomScale="130" zoomScaleNormal="130" zoomScaleSheetLayoutView="100" workbookViewId="0">
      <selection activeCell="D92" sqref="D92"/>
    </sheetView>
  </sheetViews>
  <sheetFormatPr defaultColWidth="0.140625" defaultRowHeight="12.75"/>
  <cols>
    <col min="1" max="1" width="6.28515625" style="57" customWidth="1"/>
    <col min="2" max="2" width="7.28515625" style="72" customWidth="1"/>
    <col min="3" max="3" width="6.5703125" style="73" customWidth="1"/>
    <col min="4" max="4" width="7.28515625" style="73" customWidth="1"/>
    <col min="5" max="5" width="6.7109375" style="73" customWidth="1"/>
    <col min="6" max="6" width="8.42578125" style="73" customWidth="1"/>
    <col min="7" max="7" width="9.28515625" style="73" customWidth="1"/>
    <col min="8" max="8" width="9.85546875" style="73" customWidth="1"/>
    <col min="9" max="9" width="8.85546875" style="73" customWidth="1"/>
    <col min="10" max="10" width="8.5703125" style="73" customWidth="1"/>
    <col min="11" max="11" width="9.5703125" style="73" customWidth="1"/>
    <col min="12" max="12" width="6.7109375" style="73" customWidth="1"/>
    <col min="13" max="13" width="7.28515625" style="73" customWidth="1"/>
    <col min="14" max="14" width="8.85546875" style="73" customWidth="1"/>
    <col min="15" max="15" width="9.5703125" style="73" customWidth="1"/>
    <col min="16" max="16" width="9.7109375" style="7" customWidth="1"/>
    <col min="17" max="17" width="9.42578125" style="7" customWidth="1"/>
    <col min="18" max="18" width="11.140625" style="3" hidden="1" customWidth="1"/>
    <col min="19" max="19" width="7.140625" style="3" hidden="1" customWidth="1"/>
    <col min="20" max="22" width="11.140625" style="3" hidden="1" customWidth="1"/>
    <col min="23" max="23" width="3.140625" style="3" hidden="1" customWidth="1"/>
    <col min="24" max="27" width="11.140625" style="3" hidden="1" customWidth="1"/>
    <col min="28" max="28" width="13.28515625" style="3" hidden="1" customWidth="1"/>
    <col min="29" max="29" width="11.140625" style="4" hidden="1" customWidth="1"/>
    <col min="30" max="30" width="11.140625" style="16" hidden="1" customWidth="1"/>
    <col min="31" max="34" width="11.140625" style="6" hidden="1" customWidth="1"/>
    <col min="35" max="255" width="14.42578125" style="7" hidden="1" customWidth="1"/>
    <col min="256" max="16384" width="0.140625" style="7"/>
  </cols>
  <sheetData>
    <row r="1" spans="1:34" ht="14.25" customHeight="1">
      <c r="A1" s="1"/>
      <c r="B1" s="2"/>
      <c r="C1" s="2"/>
      <c r="D1" s="2"/>
      <c r="E1" s="89" t="s">
        <v>0</v>
      </c>
      <c r="F1" s="89"/>
      <c r="G1" s="89"/>
      <c r="H1" s="89"/>
      <c r="I1" s="89"/>
      <c r="J1" s="89"/>
      <c r="K1" s="89"/>
      <c r="L1" s="89"/>
      <c r="M1" s="89"/>
      <c r="N1" s="91" t="s">
        <v>1</v>
      </c>
      <c r="O1" s="91"/>
      <c r="P1" s="91"/>
      <c r="Q1" s="92"/>
      <c r="AD1" s="5"/>
    </row>
    <row r="2" spans="1:34" ht="14.25" customHeight="1">
      <c r="A2" s="8"/>
      <c r="B2" s="9"/>
      <c r="C2" s="9"/>
      <c r="D2" s="9"/>
      <c r="E2" s="90"/>
      <c r="F2" s="90"/>
      <c r="G2" s="90"/>
      <c r="H2" s="90"/>
      <c r="I2" s="90"/>
      <c r="J2" s="90"/>
      <c r="K2" s="90"/>
      <c r="L2" s="90"/>
      <c r="M2" s="90"/>
      <c r="N2" s="93" t="s">
        <v>2</v>
      </c>
      <c r="O2" s="93"/>
      <c r="P2" s="93"/>
      <c r="Q2" s="94"/>
      <c r="AD2" s="5"/>
    </row>
    <row r="3" spans="1:34" ht="13.5" customHeight="1">
      <c r="A3" s="10"/>
      <c r="B3" s="11"/>
      <c r="C3" s="12"/>
      <c r="D3" s="12"/>
      <c r="E3" s="95" t="s">
        <v>3</v>
      </c>
      <c r="F3" s="95"/>
      <c r="G3" s="95"/>
      <c r="H3" s="95"/>
      <c r="I3" s="95"/>
      <c r="J3" s="95"/>
      <c r="K3" s="95"/>
      <c r="L3" s="95"/>
      <c r="M3" s="95"/>
      <c r="N3" s="13" t="s">
        <v>4</v>
      </c>
      <c r="O3" s="96"/>
      <c r="P3" s="96"/>
      <c r="Q3" s="97"/>
      <c r="S3" s="3" t="s">
        <v>5</v>
      </c>
      <c r="T3" s="14"/>
      <c r="U3" s="14"/>
      <c r="W3" s="14"/>
      <c r="AA3" s="14" t="s">
        <v>6</v>
      </c>
      <c r="AB3" s="15"/>
    </row>
    <row r="4" spans="1:34" ht="13.5" customHeight="1">
      <c r="A4" s="74" t="s">
        <v>7</v>
      </c>
      <c r="B4" s="75"/>
      <c r="C4" s="76"/>
      <c r="D4" s="77" t="s">
        <v>8</v>
      </c>
      <c r="E4" s="78"/>
      <c r="F4" s="78"/>
      <c r="G4" s="78"/>
      <c r="H4" s="78"/>
      <c r="I4" s="79"/>
      <c r="J4" s="80" t="s">
        <v>9</v>
      </c>
      <c r="K4" s="81"/>
      <c r="L4" s="81"/>
      <c r="M4" s="81"/>
      <c r="N4" s="80" t="s">
        <v>10</v>
      </c>
      <c r="O4" s="82"/>
      <c r="P4" s="82"/>
      <c r="Q4" s="83"/>
      <c r="S4" s="3" t="s">
        <v>11</v>
      </c>
      <c r="T4" s="14"/>
      <c r="U4" s="14"/>
      <c r="W4" s="14"/>
      <c r="AB4" s="15"/>
    </row>
    <row r="5" spans="1:34" ht="13.5" customHeight="1">
      <c r="A5" s="74" t="s">
        <v>12</v>
      </c>
      <c r="B5" s="75"/>
      <c r="C5" s="76"/>
      <c r="D5" s="77" t="s">
        <v>13</v>
      </c>
      <c r="E5" s="78"/>
      <c r="F5" s="78"/>
      <c r="G5" s="78"/>
      <c r="H5" s="78"/>
      <c r="I5" s="79"/>
      <c r="J5" s="84" t="s">
        <v>14</v>
      </c>
      <c r="K5" s="85"/>
      <c r="L5" s="86">
        <v>7498</v>
      </c>
      <c r="M5" s="87"/>
      <c r="N5" s="17" t="s">
        <v>15</v>
      </c>
      <c r="O5" s="18"/>
      <c r="P5" s="88">
        <v>0</v>
      </c>
      <c r="Q5" s="88"/>
      <c r="T5" s="14"/>
      <c r="U5" s="14"/>
      <c r="W5" s="14"/>
      <c r="X5" s="14"/>
      <c r="Y5" s="14" t="s">
        <v>6</v>
      </c>
      <c r="AB5" s="15"/>
    </row>
    <row r="6" spans="1:34" ht="13.5" customHeight="1">
      <c r="A6" s="74" t="s">
        <v>16</v>
      </c>
      <c r="B6" s="75"/>
      <c r="C6" s="76"/>
      <c r="D6" s="77" t="s">
        <v>17</v>
      </c>
      <c r="E6" s="78"/>
      <c r="F6" s="78"/>
      <c r="G6" s="78"/>
      <c r="H6" s="78"/>
      <c r="I6" s="79"/>
      <c r="J6" s="17" t="s">
        <v>18</v>
      </c>
      <c r="K6" s="17"/>
      <c r="L6" s="86">
        <v>90</v>
      </c>
      <c r="M6" s="87"/>
      <c r="N6" s="17" t="s">
        <v>19</v>
      </c>
      <c r="O6" s="18"/>
      <c r="P6" s="88">
        <v>0</v>
      </c>
      <c r="Q6" s="88"/>
      <c r="S6" s="14"/>
      <c r="T6" s="14"/>
      <c r="U6" s="14"/>
      <c r="W6" s="14"/>
      <c r="AB6" s="15"/>
    </row>
    <row r="7" spans="1:34" ht="13.5" customHeight="1">
      <c r="A7" s="74" t="s">
        <v>20</v>
      </c>
      <c r="B7" s="75"/>
      <c r="C7" s="76"/>
      <c r="D7" s="77" t="s">
        <v>21</v>
      </c>
      <c r="E7" s="78"/>
      <c r="F7" s="78"/>
      <c r="G7" s="78"/>
      <c r="H7" s="78"/>
      <c r="I7" s="79"/>
      <c r="J7" s="17" t="s">
        <v>22</v>
      </c>
      <c r="K7" s="17"/>
      <c r="L7" s="86">
        <v>103.87</v>
      </c>
      <c r="M7" s="87"/>
      <c r="N7" s="80" t="s">
        <v>23</v>
      </c>
      <c r="O7" s="81"/>
      <c r="P7" s="81"/>
      <c r="Q7" s="98"/>
      <c r="S7" s="14"/>
      <c r="T7" s="14"/>
      <c r="U7" s="14"/>
      <c r="W7" s="14"/>
      <c r="Y7" s="14"/>
      <c r="Z7" s="14" t="s">
        <v>6</v>
      </c>
    </row>
    <row r="8" spans="1:34" ht="13.5" customHeight="1">
      <c r="A8" s="74" t="s">
        <v>24</v>
      </c>
      <c r="B8" s="75"/>
      <c r="C8" s="76"/>
      <c r="D8" s="99" t="s">
        <v>25</v>
      </c>
      <c r="E8" s="100"/>
      <c r="F8" s="101" t="s">
        <v>26</v>
      </c>
      <c r="G8" s="102"/>
      <c r="H8" s="103" t="s">
        <v>25</v>
      </c>
      <c r="I8" s="100"/>
      <c r="J8" s="104"/>
      <c r="K8" s="105"/>
      <c r="L8" s="105"/>
      <c r="M8" s="106"/>
      <c r="N8" s="19"/>
      <c r="O8" s="20"/>
      <c r="P8" s="20"/>
      <c r="Q8" s="21"/>
      <c r="T8" s="14"/>
      <c r="U8" s="14"/>
      <c r="W8" s="14"/>
    </row>
    <row r="9" spans="1:34" ht="13.5" customHeight="1">
      <c r="A9" s="107" t="s">
        <v>27</v>
      </c>
      <c r="B9" s="108"/>
      <c r="C9" s="108"/>
      <c r="D9" s="108"/>
      <c r="E9" s="108"/>
      <c r="F9" s="109" t="s">
        <v>28</v>
      </c>
      <c r="G9" s="110"/>
      <c r="H9" s="110"/>
      <c r="I9" s="110"/>
      <c r="J9" s="111" t="s">
        <v>29</v>
      </c>
      <c r="K9" s="112"/>
      <c r="L9" s="112"/>
      <c r="M9" s="22">
        <v>83.24</v>
      </c>
      <c r="N9" s="113" t="s">
        <v>30</v>
      </c>
      <c r="O9" s="114"/>
      <c r="P9" s="115"/>
      <c r="Q9" s="23">
        <v>-8.69</v>
      </c>
      <c r="S9" s="14"/>
      <c r="T9" s="14"/>
      <c r="U9" s="14"/>
      <c r="W9" s="14"/>
    </row>
    <row r="10" spans="1:34" ht="15.75" customHeight="1">
      <c r="A10" s="116" t="s">
        <v>31</v>
      </c>
      <c r="B10" s="116"/>
      <c r="C10" s="116"/>
      <c r="D10" s="116"/>
      <c r="E10" s="116"/>
      <c r="F10" s="117" t="s">
        <v>32</v>
      </c>
      <c r="G10" s="117"/>
      <c r="H10" s="117"/>
      <c r="I10" s="117"/>
      <c r="J10" s="24"/>
      <c r="K10" s="25"/>
      <c r="L10" s="26">
        <v>1E-8</v>
      </c>
      <c r="M10" s="27">
        <f>PI()/180</f>
        <v>1.7453292519943295E-2</v>
      </c>
      <c r="N10" s="113" t="s">
        <v>33</v>
      </c>
      <c r="O10" s="115"/>
      <c r="P10" s="118" t="s">
        <v>34</v>
      </c>
      <c r="Q10" s="118"/>
      <c r="S10" s="14"/>
      <c r="T10" s="14"/>
      <c r="U10" s="14"/>
      <c r="W10" s="14"/>
      <c r="AA10" s="14"/>
    </row>
    <row r="11" spans="1:34" ht="13.5" customHeight="1">
      <c r="A11" s="119" t="s">
        <v>35</v>
      </c>
      <c r="B11" s="108"/>
      <c r="C11" s="108"/>
      <c r="D11" s="108"/>
      <c r="E11" s="108"/>
      <c r="F11" s="109" t="s">
        <v>36</v>
      </c>
      <c r="G11" s="110"/>
      <c r="H11" s="110"/>
      <c r="I11" s="110"/>
      <c r="J11" s="113" t="s">
        <v>37</v>
      </c>
      <c r="K11" s="115"/>
      <c r="L11" s="120"/>
      <c r="M11" s="120"/>
      <c r="N11" s="120"/>
      <c r="O11" s="120"/>
      <c r="P11" s="120"/>
      <c r="Q11" s="121"/>
      <c r="T11" s="14"/>
      <c r="U11" s="14"/>
      <c r="W11" s="14"/>
      <c r="Y11" s="14" t="s">
        <v>6</v>
      </c>
      <c r="AA11" s="14"/>
    </row>
    <row r="12" spans="1:34" ht="15" customHeight="1">
      <c r="A12" s="122" t="s">
        <v>38</v>
      </c>
      <c r="B12" s="123"/>
      <c r="C12" s="123"/>
      <c r="D12" s="123"/>
      <c r="E12" s="124"/>
      <c r="F12" s="122" t="s">
        <v>39</v>
      </c>
      <c r="G12" s="123"/>
      <c r="H12" s="123"/>
      <c r="I12" s="124"/>
      <c r="J12" s="125" t="s">
        <v>40</v>
      </c>
      <c r="K12" s="126"/>
      <c r="L12" s="126"/>
      <c r="M12" s="126"/>
      <c r="N12" s="126"/>
      <c r="O12" s="126"/>
      <c r="P12" s="126"/>
      <c r="Q12" s="127"/>
      <c r="T12" s="14"/>
      <c r="U12" s="14"/>
      <c r="W12" s="14"/>
      <c r="AA12" s="14"/>
      <c r="AD12" s="28" t="s">
        <v>41</v>
      </c>
    </row>
    <row r="13" spans="1:34" ht="15" customHeight="1">
      <c r="A13" s="131" t="s">
        <v>42</v>
      </c>
      <c r="B13" s="132"/>
      <c r="C13" s="132"/>
      <c r="D13" s="132"/>
      <c r="E13" s="133"/>
      <c r="F13" s="131" t="s">
        <v>43</v>
      </c>
      <c r="G13" s="132"/>
      <c r="H13" s="132"/>
      <c r="I13" s="133"/>
      <c r="J13" s="128"/>
      <c r="K13" s="129"/>
      <c r="L13" s="129"/>
      <c r="M13" s="129"/>
      <c r="N13" s="129"/>
      <c r="O13" s="129"/>
      <c r="P13" s="129"/>
      <c r="Q13" s="130"/>
      <c r="T13" s="14"/>
      <c r="U13" s="14"/>
      <c r="W13" s="14"/>
    </row>
    <row r="14" spans="1:34" ht="10.5" customHeight="1">
      <c r="A14" s="135" t="str">
        <f>IF(C4&gt;0,C4,"")</f>
        <v/>
      </c>
      <c r="B14" s="136"/>
      <c r="C14" s="136"/>
      <c r="D14" s="136"/>
      <c r="E14" s="137"/>
      <c r="F14" s="135" t="str">
        <f>IF(C5&gt;0,C5,"")</f>
        <v/>
      </c>
      <c r="G14" s="136"/>
      <c r="H14" s="136"/>
      <c r="I14" s="136"/>
      <c r="J14" s="135" t="str">
        <f>IF(O3&gt;0,O3,"")</f>
        <v/>
      </c>
      <c r="K14" s="136"/>
      <c r="L14" s="136"/>
      <c r="M14" s="136"/>
      <c r="N14" s="137"/>
      <c r="O14" s="138" t="s">
        <v>44</v>
      </c>
      <c r="P14" s="139"/>
      <c r="Q14" s="140"/>
      <c r="T14" s="14"/>
      <c r="U14" s="14"/>
      <c r="W14" s="14"/>
    </row>
    <row r="15" spans="1:34">
      <c r="A15" s="29"/>
      <c r="B15" s="30" t="s">
        <v>6</v>
      </c>
      <c r="C15" s="31"/>
      <c r="D15" s="32" t="s">
        <v>45</v>
      </c>
      <c r="E15" s="32" t="s">
        <v>46</v>
      </c>
      <c r="F15" s="32" t="s">
        <v>47</v>
      </c>
      <c r="G15" s="32" t="s">
        <v>6</v>
      </c>
      <c r="H15" s="32"/>
      <c r="I15" s="32"/>
      <c r="J15" s="32" t="s">
        <v>48</v>
      </c>
      <c r="K15" s="141" t="s">
        <v>49</v>
      </c>
      <c r="L15" s="141"/>
      <c r="M15" s="32" t="s">
        <v>50</v>
      </c>
      <c r="N15" s="32" t="s">
        <v>51</v>
      </c>
      <c r="O15" s="33" t="s">
        <v>52</v>
      </c>
      <c r="P15" s="34" t="s">
        <v>53</v>
      </c>
      <c r="Q15" s="35" t="s">
        <v>54</v>
      </c>
      <c r="R15" s="36" t="s">
        <v>55</v>
      </c>
      <c r="S15" s="37"/>
      <c r="T15" s="37"/>
      <c r="U15" s="37"/>
      <c r="V15" s="37"/>
      <c r="W15" s="37"/>
      <c r="X15" s="37"/>
      <c r="Y15" s="37"/>
      <c r="Z15" s="37"/>
      <c r="AA15" s="37" t="s">
        <v>56</v>
      </c>
      <c r="AB15" s="37" t="s">
        <v>57</v>
      </c>
      <c r="AC15" s="38"/>
      <c r="AD15" s="16" t="s">
        <v>58</v>
      </c>
      <c r="AE15" s="6" t="s">
        <v>59</v>
      </c>
      <c r="AF15" s="6" t="s">
        <v>60</v>
      </c>
      <c r="AG15" s="6" t="s">
        <v>61</v>
      </c>
      <c r="AH15" s="6" t="s">
        <v>62</v>
      </c>
    </row>
    <row r="16" spans="1:34">
      <c r="A16" s="39" t="s">
        <v>63</v>
      </c>
      <c r="B16" s="40" t="s">
        <v>64</v>
      </c>
      <c r="C16" s="41" t="s">
        <v>65</v>
      </c>
      <c r="D16" s="41" t="s">
        <v>66</v>
      </c>
      <c r="E16" s="41" t="s">
        <v>67</v>
      </c>
      <c r="F16" s="41" t="s">
        <v>68</v>
      </c>
      <c r="G16" s="41" t="s">
        <v>69</v>
      </c>
      <c r="H16" s="41" t="s">
        <v>70</v>
      </c>
      <c r="I16" s="41" t="s">
        <v>71</v>
      </c>
      <c r="J16" s="41" t="s">
        <v>72</v>
      </c>
      <c r="K16" s="41" t="s">
        <v>73</v>
      </c>
      <c r="L16" s="41" t="s">
        <v>74</v>
      </c>
      <c r="M16" s="40">
        <v>100</v>
      </c>
      <c r="N16" s="41" t="s">
        <v>75</v>
      </c>
      <c r="O16" s="42" t="s">
        <v>76</v>
      </c>
      <c r="P16" s="43" t="s">
        <v>77</v>
      </c>
      <c r="Q16" s="44" t="s">
        <v>78</v>
      </c>
      <c r="R16" s="37" t="s">
        <v>79</v>
      </c>
      <c r="S16" s="37" t="s">
        <v>80</v>
      </c>
      <c r="T16" s="37" t="s">
        <v>81</v>
      </c>
      <c r="U16" s="37" t="s">
        <v>69</v>
      </c>
      <c r="V16" s="37" t="s">
        <v>82</v>
      </c>
      <c r="W16" s="37"/>
      <c r="X16" s="37" t="s">
        <v>83</v>
      </c>
      <c r="Y16" s="37" t="s">
        <v>84</v>
      </c>
      <c r="Z16" s="37" t="s">
        <v>85</v>
      </c>
      <c r="AA16" s="37" t="s">
        <v>86</v>
      </c>
      <c r="AB16" s="37" t="s">
        <v>87</v>
      </c>
      <c r="AC16" s="38"/>
      <c r="AD16" s="16" t="s">
        <v>88</v>
      </c>
      <c r="AE16" s="6" t="s">
        <v>88</v>
      </c>
      <c r="AF16" s="6" t="s">
        <v>88</v>
      </c>
      <c r="AG16" s="6" t="s">
        <v>88</v>
      </c>
      <c r="AH16" s="6" t="s">
        <v>88</v>
      </c>
    </row>
    <row r="17" spans="1:34" s="57" customFormat="1" ht="14.1" customHeight="1">
      <c r="A17" s="45" t="s">
        <v>89</v>
      </c>
      <c r="B17" s="46">
        <v>5800</v>
      </c>
      <c r="C17" s="47">
        <v>20.7</v>
      </c>
      <c r="D17" s="47">
        <v>20.16</v>
      </c>
      <c r="E17" s="48"/>
      <c r="F17" s="49"/>
      <c r="G17" s="50">
        <v>5699.61</v>
      </c>
      <c r="H17" s="50">
        <v>564.62</v>
      </c>
      <c r="I17" s="50">
        <v>164.78</v>
      </c>
      <c r="J17" s="51">
        <f t="shared" ref="J17:J80" si="0">IF(B17=0,"",+K17*COS(ABS((L17-$M$9)*$M$10)))</f>
        <v>230.09626359790735</v>
      </c>
      <c r="K17" s="52">
        <f t="shared" ref="K17:K80" si="1">IF(B17&lt;=0,"",SQRT(V17*V17+X17*X17))</f>
        <v>588.17360771679307</v>
      </c>
      <c r="L17" s="52">
        <f t="shared" ref="L17:L80" si="2">IF(B17&lt;=0,"",(IF(R17&lt;0,360+R17,+R17)))</f>
        <v>16.269478431412626</v>
      </c>
      <c r="M17" s="51"/>
      <c r="N17" s="51"/>
      <c r="O17" s="53">
        <f t="shared" ref="O17:O80" si="3">IF(B17=0,"",(G17+(TAN(($L$6-90)*$M$10)*AH17)))</f>
        <v>5699.61</v>
      </c>
      <c r="P17" s="53">
        <f t="shared" ref="P17:P80" si="4">IF(B17=0,"",SIN((AG17-$L$7)*PI()/180)*AF17)</f>
        <v>-587.65790370589582</v>
      </c>
      <c r="Q17" s="53">
        <f t="shared" ref="Q17:Q80" si="5">IF(B17=0,"",($L$5-O17))</f>
        <v>1798.3900000000003</v>
      </c>
      <c r="R17" s="54">
        <f t="shared" ref="R17:R80" si="6">(ATAN2(V17,X17+$L$10))/$M$10</f>
        <v>16.269478431412626</v>
      </c>
      <c r="S17" s="37" t="s">
        <v>90</v>
      </c>
      <c r="T17" s="55"/>
      <c r="U17" s="56">
        <f>G17</f>
        <v>5699.61</v>
      </c>
      <c r="V17" s="56">
        <f>H17+$L$10</f>
        <v>564.62000001000001</v>
      </c>
      <c r="W17" s="37" t="str">
        <f t="shared" ref="W17:W80" si="7">IF(V17&gt;=0,"N","S")</f>
        <v>N</v>
      </c>
      <c r="X17" s="56">
        <f>I17+$L$10</f>
        <v>164.78000001000001</v>
      </c>
      <c r="Y17" s="56">
        <f t="shared" ref="Y17:Y80" si="8">K17*COS((R17-$M$9)*$M$10)</f>
        <v>230.09626359790735</v>
      </c>
      <c r="Z17" s="56">
        <f>M17</f>
        <v>0</v>
      </c>
      <c r="AA17" s="56"/>
      <c r="AB17" s="56"/>
      <c r="AC17" s="38"/>
      <c r="AD17" s="16">
        <f t="shared" ref="AD17:AD80" si="9">IF(B17=0,"",H17-$P$5)</f>
        <v>564.62</v>
      </c>
      <c r="AE17" s="6">
        <f t="shared" ref="AE17:AE80" si="10">IF(B17=0,"",I17-$P$6)</f>
        <v>164.78</v>
      </c>
      <c r="AF17" s="6">
        <f t="shared" ref="AF17:AF80" si="11">IF(B17=0,"",SQRT(AD17*AD17+AE17*AE17))</f>
        <v>588.173607704392</v>
      </c>
      <c r="AG17" s="6">
        <f t="shared" ref="AG17:AG80" si="12">IF(B17=0,"",IF(ATAN2(AD17,AE17)&lt;0,360+ATAN2(AD17,AE17)*180/PI(),ATAN2(AD17,AE17)*180/PI()))</f>
        <v>16.269478429815294</v>
      </c>
      <c r="AH17" s="6">
        <f t="shared" ref="AH17:AH80" si="13">IF(B17=0,"",+AF17*COS(ABS((AG17-$L$7)*PI()/180)))</f>
        <v>24.624804811248175</v>
      </c>
    </row>
    <row r="18" spans="1:34" s="57" customFormat="1" ht="14.1" customHeight="1">
      <c r="A18" s="58">
        <f>IF(B18="","",1)</f>
        <v>1</v>
      </c>
      <c r="B18" s="59">
        <v>5909</v>
      </c>
      <c r="C18" s="60">
        <v>24</v>
      </c>
      <c r="D18" s="60">
        <v>25.6</v>
      </c>
      <c r="E18" s="61">
        <v>116.5</v>
      </c>
      <c r="F18" s="49">
        <f t="shared" ref="F18:F81" si="14">IF(B18=0," ",+B18-B17)</f>
        <v>109</v>
      </c>
      <c r="G18" s="51">
        <f t="shared" ref="G18:G81" si="15">IF(VALUE(B18)&lt;=0," ",ABS(U18))</f>
        <v>5800.4186845342774</v>
      </c>
      <c r="H18" s="51">
        <f t="shared" ref="H18:H81" si="16">IF(VALUE(B18)&lt;=0," ",V18)</f>
        <v>602.70982324046804</v>
      </c>
      <c r="I18" s="51">
        <f t="shared" ref="I18:I81" si="17">IF(VALUE(B18)&lt;=0," ",X18)</f>
        <v>181.0036776642371</v>
      </c>
      <c r="J18" s="51">
        <f t="shared" si="0"/>
        <v>250.69073354359421</v>
      </c>
      <c r="K18" s="52">
        <f t="shared" si="1"/>
        <v>629.30236163432221</v>
      </c>
      <c r="L18" s="52">
        <f t="shared" si="2"/>
        <v>16.715877235828504</v>
      </c>
      <c r="M18" s="51">
        <f t="shared" ref="M18:M81" si="18">IF(VALUE(B18)&lt;=0," ",Z18)</f>
        <v>3.570248739102944</v>
      </c>
      <c r="N18" s="51">
        <f t="shared" ref="N18:N81" si="19">IF(B18=0," ",(C18-C17)*100/(B18-B17))</f>
        <v>3.027522935779817</v>
      </c>
      <c r="O18" s="62">
        <f t="shared" si="3"/>
        <v>5800.4186845342774</v>
      </c>
      <c r="P18" s="62">
        <f t="shared" si="4"/>
        <v>-628.52624474368224</v>
      </c>
      <c r="Q18" s="62">
        <f t="shared" si="5"/>
        <v>1697.5813154657226</v>
      </c>
      <c r="R18" s="54">
        <f t="shared" si="6"/>
        <v>16.715877235828504</v>
      </c>
      <c r="S18" s="37" t="s">
        <v>91</v>
      </c>
      <c r="T18" s="55">
        <f t="shared" ref="T18:T81" si="20">B18-B17</f>
        <v>109</v>
      </c>
      <c r="U18" s="56">
        <f t="shared" ref="U18:U81" si="21">U17+AB18*(COS(C17*$M$10)+COS(C18*$M$10))</f>
        <v>5800.4186845342774</v>
      </c>
      <c r="V18" s="56">
        <f t="shared" ref="V18:V81" si="22">V17+AB18*(SIN(C17*$M$10)*COS(D17*$M$10)+SIN(C18*$M$10)*COS(D18*$M$10))</f>
        <v>602.70982324046804</v>
      </c>
      <c r="W18" s="37" t="str">
        <f t="shared" si="7"/>
        <v>N</v>
      </c>
      <c r="X18" s="56">
        <f t="shared" ref="X18:X81" si="23">X17+AB18*(SIN(C17*$M$10)*SIN(D17*$M$10)+SIN(C18*$M$10)*SIN(D18*$M$10))</f>
        <v>181.0036776642371</v>
      </c>
      <c r="Y18" s="56">
        <f t="shared" si="8"/>
        <v>250.69073354359421</v>
      </c>
      <c r="Z18" s="56">
        <f t="shared" ref="Z18:Z81" si="24">(AA18/$M$10)*($M$16/T18)</f>
        <v>3.570248739102944</v>
      </c>
      <c r="AA18" s="56">
        <f t="shared" ref="AA18:AA81" si="25">ACOS(COS(C17*$M$10)*COS(C18*$M$10)+SIN(C17*$M$10)*SIN(C18*$M$10)*COS((D18-D17)*$M$10-$L$10))+$L$10</f>
        <v>6.7920729217649412E-2</v>
      </c>
      <c r="AB18" s="56">
        <f t="shared" ref="AB18:AB81" si="26">TAN(AA18/2)*(T18/AA18)</f>
        <v>54.52096140230654</v>
      </c>
      <c r="AC18" s="38"/>
      <c r="AD18" s="16">
        <f t="shared" si="9"/>
        <v>602.70982324046804</v>
      </c>
      <c r="AE18" s="6">
        <f t="shared" si="10"/>
        <v>181.0036776642371</v>
      </c>
      <c r="AF18" s="6">
        <f t="shared" si="11"/>
        <v>629.30236163432221</v>
      </c>
      <c r="AG18" s="6">
        <f t="shared" si="12"/>
        <v>16.715877234956508</v>
      </c>
      <c r="AH18" s="6">
        <f t="shared" si="13"/>
        <v>31.244551956143372</v>
      </c>
    </row>
    <row r="19" spans="1:34" s="57" customFormat="1" ht="14.1" customHeight="1">
      <c r="A19" s="58">
        <f>IF(B19="","",A18+1)</f>
        <v>2</v>
      </c>
      <c r="B19" s="46">
        <v>6003</v>
      </c>
      <c r="C19" s="47">
        <v>22</v>
      </c>
      <c r="D19" s="47">
        <v>30.2</v>
      </c>
      <c r="E19" s="48">
        <v>132.4</v>
      </c>
      <c r="F19" s="49">
        <f t="shared" si="14"/>
        <v>94</v>
      </c>
      <c r="G19" s="51">
        <f t="shared" si="15"/>
        <v>5886.948829032006</v>
      </c>
      <c r="H19" s="51">
        <f t="shared" si="16"/>
        <v>635.17263043298169</v>
      </c>
      <c r="I19" s="51">
        <f t="shared" si="17"/>
        <v>198.12326253517548</v>
      </c>
      <c r="J19" s="51">
        <f t="shared" si="0"/>
        <v>271.5125221916237</v>
      </c>
      <c r="K19" s="52">
        <f t="shared" si="1"/>
        <v>665.35486592399343</v>
      </c>
      <c r="L19" s="52">
        <f t="shared" si="2"/>
        <v>17.323762359535134</v>
      </c>
      <c r="M19" s="51">
        <f t="shared" si="18"/>
        <v>2.8591617454167539</v>
      </c>
      <c r="N19" s="51">
        <f t="shared" si="19"/>
        <v>-2.1276595744680851</v>
      </c>
      <c r="O19" s="62">
        <f t="shared" si="3"/>
        <v>5886.948829032006</v>
      </c>
      <c r="P19" s="62">
        <f t="shared" si="4"/>
        <v>-664.14640817271413</v>
      </c>
      <c r="Q19" s="62">
        <f t="shared" si="5"/>
        <v>1611.051170967994</v>
      </c>
      <c r="R19" s="54">
        <f t="shared" si="6"/>
        <v>17.323762359535134</v>
      </c>
      <c r="S19" s="37" t="s">
        <v>91</v>
      </c>
      <c r="T19" s="55">
        <f t="shared" si="20"/>
        <v>94</v>
      </c>
      <c r="U19" s="56">
        <f t="shared" si="21"/>
        <v>5886.948829032006</v>
      </c>
      <c r="V19" s="56">
        <f t="shared" si="22"/>
        <v>635.17263043298169</v>
      </c>
      <c r="W19" s="37" t="str">
        <f t="shared" si="7"/>
        <v>N</v>
      </c>
      <c r="X19" s="56">
        <f t="shared" si="23"/>
        <v>198.12326253517548</v>
      </c>
      <c r="Y19" s="56">
        <f t="shared" si="8"/>
        <v>271.5125221916237</v>
      </c>
      <c r="Z19" s="56">
        <f t="shared" si="24"/>
        <v>2.8591617454167539</v>
      </c>
      <c r="AA19" s="56">
        <f t="shared" si="25"/>
        <v>4.6907679126314834E-2</v>
      </c>
      <c r="AB19" s="56">
        <f t="shared" si="26"/>
        <v>47.008619857238976</v>
      </c>
      <c r="AC19" s="38"/>
      <c r="AD19" s="16">
        <f t="shared" si="9"/>
        <v>635.17263043298169</v>
      </c>
      <c r="AE19" s="6">
        <f t="shared" si="10"/>
        <v>198.12326253517548</v>
      </c>
      <c r="AF19" s="6">
        <f t="shared" si="11"/>
        <v>665.35486592399343</v>
      </c>
      <c r="AG19" s="6">
        <f t="shared" si="12"/>
        <v>17.323762358713065</v>
      </c>
      <c r="AH19" s="6">
        <f t="shared" si="13"/>
        <v>40.082990407625495</v>
      </c>
    </row>
    <row r="20" spans="1:34" s="57" customFormat="1" ht="14.1" customHeight="1">
      <c r="A20" s="58">
        <f t="shared" ref="A20:A83" si="27">IF(B20="","",A19+1)</f>
        <v>3</v>
      </c>
      <c r="B20" s="46">
        <v>6097</v>
      </c>
      <c r="C20" s="47">
        <v>22.2</v>
      </c>
      <c r="D20" s="47">
        <v>33.799999999999997</v>
      </c>
      <c r="E20" s="48">
        <v>133.30000000000001</v>
      </c>
      <c r="F20" s="49">
        <f t="shared" si="14"/>
        <v>94</v>
      </c>
      <c r="G20" s="51">
        <f t="shared" si="15"/>
        <v>5974.0465307592194</v>
      </c>
      <c r="H20" s="51">
        <f t="shared" si="16"/>
        <v>665.14797096132634</v>
      </c>
      <c r="I20" s="51">
        <f t="shared" si="17"/>
        <v>216.85956458590425</v>
      </c>
      <c r="J20" s="51">
        <f t="shared" si="0"/>
        <v>293.64698699562439</v>
      </c>
      <c r="K20" s="52">
        <f t="shared" si="1"/>
        <v>699.60695681672394</v>
      </c>
      <c r="L20" s="52">
        <f t="shared" si="2"/>
        <v>18.057628968899103</v>
      </c>
      <c r="M20" s="51">
        <f t="shared" si="18"/>
        <v>1.4562685308784482</v>
      </c>
      <c r="N20" s="51">
        <f t="shared" si="19"/>
        <v>0.21276595744680776</v>
      </c>
      <c r="O20" s="62">
        <f t="shared" si="3"/>
        <v>5974.0465307592194</v>
      </c>
      <c r="P20" s="62">
        <f t="shared" si="4"/>
        <v>-697.73919319100457</v>
      </c>
      <c r="Q20" s="62">
        <f t="shared" si="5"/>
        <v>1523.9534692407806</v>
      </c>
      <c r="R20" s="54">
        <f t="shared" si="6"/>
        <v>18.057628968899103</v>
      </c>
      <c r="S20" s="37" t="s">
        <v>91</v>
      </c>
      <c r="T20" s="55">
        <f t="shared" si="20"/>
        <v>94</v>
      </c>
      <c r="U20" s="56">
        <f t="shared" si="21"/>
        <v>5974.0465307592194</v>
      </c>
      <c r="V20" s="56">
        <f t="shared" si="22"/>
        <v>665.14797096132634</v>
      </c>
      <c r="W20" s="37" t="str">
        <f t="shared" si="7"/>
        <v>N</v>
      </c>
      <c r="X20" s="56">
        <f t="shared" si="23"/>
        <v>216.85956458590425</v>
      </c>
      <c r="Y20" s="56">
        <f t="shared" si="8"/>
        <v>293.64698699562439</v>
      </c>
      <c r="Z20" s="56">
        <f t="shared" si="24"/>
        <v>1.4562685308784482</v>
      </c>
      <c r="AA20" s="56">
        <f t="shared" si="25"/>
        <v>2.3891679817589058E-2</v>
      </c>
      <c r="AB20" s="56">
        <f t="shared" si="26"/>
        <v>47.002235809383833</v>
      </c>
      <c r="AC20" s="38"/>
      <c r="AD20" s="16">
        <f t="shared" si="9"/>
        <v>665.14797096132634</v>
      </c>
      <c r="AE20" s="6">
        <f t="shared" si="10"/>
        <v>216.85956458590425</v>
      </c>
      <c r="AF20" s="6">
        <f t="shared" si="11"/>
        <v>699.60695681672394</v>
      </c>
      <c r="AG20" s="6">
        <f t="shared" si="12"/>
        <v>18.057628968120468</v>
      </c>
      <c r="AH20" s="6">
        <f t="shared" si="13"/>
        <v>51.087300883129444</v>
      </c>
    </row>
    <row r="21" spans="1:34" s="57" customFormat="1" ht="14.1" customHeight="1">
      <c r="A21" s="58">
        <f t="shared" si="27"/>
        <v>4</v>
      </c>
      <c r="B21" s="46">
        <v>6192</v>
      </c>
      <c r="C21" s="47">
        <v>22.9</v>
      </c>
      <c r="D21" s="47">
        <v>39.5</v>
      </c>
      <c r="E21" s="63">
        <v>135.1</v>
      </c>
      <c r="F21" s="49">
        <f t="shared" si="14"/>
        <v>95</v>
      </c>
      <c r="G21" s="51">
        <f t="shared" si="15"/>
        <v>6061.7934150897781</v>
      </c>
      <c r="H21" s="51">
        <f t="shared" si="16"/>
        <v>694.32814803473002</v>
      </c>
      <c r="I21" s="51">
        <f t="shared" si="17"/>
        <v>238.603431043494</v>
      </c>
      <c r="J21" s="51">
        <f t="shared" si="0"/>
        <v>318.67450813935869</v>
      </c>
      <c r="K21" s="52">
        <f t="shared" si="1"/>
        <v>734.18197639213759</v>
      </c>
      <c r="L21" s="52">
        <f t="shared" si="2"/>
        <v>18.965103695243439</v>
      </c>
      <c r="M21" s="51">
        <f t="shared" si="18"/>
        <v>2.415018649314685</v>
      </c>
      <c r="N21" s="51">
        <f t="shared" si="19"/>
        <v>0.73684210526315719</v>
      </c>
      <c r="O21" s="62">
        <f t="shared" si="3"/>
        <v>6061.7934150897781</v>
      </c>
      <c r="P21" s="62">
        <f t="shared" si="4"/>
        <v>-731.28097259421691</v>
      </c>
      <c r="Q21" s="62">
        <f t="shared" si="5"/>
        <v>1436.2065849102219</v>
      </c>
      <c r="R21" s="54">
        <f t="shared" si="6"/>
        <v>18.965103695243439</v>
      </c>
      <c r="S21" s="37" t="s">
        <v>91</v>
      </c>
      <c r="T21" s="55">
        <f t="shared" si="20"/>
        <v>95</v>
      </c>
      <c r="U21" s="56">
        <f t="shared" si="21"/>
        <v>6061.7934150897781</v>
      </c>
      <c r="V21" s="56">
        <f t="shared" si="22"/>
        <v>694.32814803473002</v>
      </c>
      <c r="W21" s="37" t="str">
        <f t="shared" si="7"/>
        <v>N</v>
      </c>
      <c r="X21" s="56">
        <f t="shared" si="23"/>
        <v>238.603431043494</v>
      </c>
      <c r="Y21" s="56">
        <f t="shared" si="8"/>
        <v>318.67450813935869</v>
      </c>
      <c r="Z21" s="56">
        <f t="shared" si="24"/>
        <v>2.415018649314685</v>
      </c>
      <c r="AA21" s="56">
        <f t="shared" si="25"/>
        <v>4.004252558122718E-2</v>
      </c>
      <c r="AB21" s="56">
        <f t="shared" si="26"/>
        <v>47.506347824740345</v>
      </c>
      <c r="AC21" s="38"/>
      <c r="AD21" s="16">
        <f t="shared" si="9"/>
        <v>694.32814803473002</v>
      </c>
      <c r="AE21" s="6">
        <f t="shared" si="10"/>
        <v>238.603431043494</v>
      </c>
      <c r="AF21" s="6">
        <f t="shared" si="11"/>
        <v>734.18197639213759</v>
      </c>
      <c r="AG21" s="6">
        <f t="shared" si="12"/>
        <v>18.965103694505402</v>
      </c>
      <c r="AH21" s="6">
        <f t="shared" si="13"/>
        <v>65.202097977913567</v>
      </c>
    </row>
    <row r="22" spans="1:34" s="57" customFormat="1" ht="14.1" customHeight="1">
      <c r="A22" s="58">
        <f t="shared" si="27"/>
        <v>5</v>
      </c>
      <c r="B22" s="46">
        <v>6287</v>
      </c>
      <c r="C22" s="47">
        <v>21.5</v>
      </c>
      <c r="D22" s="47">
        <v>40.9</v>
      </c>
      <c r="E22" s="63">
        <v>136.9</v>
      </c>
      <c r="F22" s="49">
        <f t="shared" si="14"/>
        <v>95</v>
      </c>
      <c r="G22" s="51">
        <f t="shared" si="15"/>
        <v>6149.7495567216311</v>
      </c>
      <c r="H22" s="51">
        <f t="shared" si="16"/>
        <v>721.75045142352087</v>
      </c>
      <c r="I22" s="51">
        <f t="shared" si="17"/>
        <v>261.75988511102173</v>
      </c>
      <c r="J22" s="51">
        <f t="shared" si="0"/>
        <v>344.8978759068105</v>
      </c>
      <c r="K22" s="52">
        <f t="shared" si="1"/>
        <v>767.75123027149323</v>
      </c>
      <c r="L22" s="52">
        <f t="shared" si="2"/>
        <v>19.934375032950626</v>
      </c>
      <c r="M22" s="51">
        <f t="shared" si="18"/>
        <v>1.5752734844329934</v>
      </c>
      <c r="N22" s="51">
        <f t="shared" si="19"/>
        <v>-1.4736842105263144</v>
      </c>
      <c r="O22" s="62">
        <f t="shared" si="3"/>
        <v>6149.7495567216311</v>
      </c>
      <c r="P22" s="62">
        <f t="shared" si="4"/>
        <v>-763.45475930202542</v>
      </c>
      <c r="Q22" s="62">
        <f t="shared" si="5"/>
        <v>1348.2504432783689</v>
      </c>
      <c r="R22" s="54">
        <f t="shared" si="6"/>
        <v>19.934375032950626</v>
      </c>
      <c r="S22" s="37" t="s">
        <v>91</v>
      </c>
      <c r="T22" s="55">
        <f t="shared" si="20"/>
        <v>95</v>
      </c>
      <c r="U22" s="56">
        <f t="shared" si="21"/>
        <v>6149.7495567216311</v>
      </c>
      <c r="V22" s="56">
        <f t="shared" si="22"/>
        <v>721.75045142352087</v>
      </c>
      <c r="W22" s="37" t="str">
        <f t="shared" si="7"/>
        <v>N</v>
      </c>
      <c r="X22" s="56">
        <f t="shared" si="23"/>
        <v>261.75988511102173</v>
      </c>
      <c r="Y22" s="56">
        <f t="shared" si="8"/>
        <v>344.8978759068105</v>
      </c>
      <c r="Z22" s="56">
        <f t="shared" si="24"/>
        <v>1.5752734844329934</v>
      </c>
      <c r="AA22" s="56">
        <f t="shared" si="25"/>
        <v>2.611902347658341E-2</v>
      </c>
      <c r="AB22" s="56">
        <f t="shared" si="26"/>
        <v>47.502700572642475</v>
      </c>
      <c r="AC22" s="38"/>
      <c r="AD22" s="16">
        <f t="shared" si="9"/>
        <v>721.75045142352087</v>
      </c>
      <c r="AE22" s="6">
        <f t="shared" si="10"/>
        <v>261.75988511102173</v>
      </c>
      <c r="AF22" s="6">
        <f t="shared" si="11"/>
        <v>767.75123027149323</v>
      </c>
      <c r="AG22" s="6">
        <f t="shared" si="12"/>
        <v>19.934375032249058</v>
      </c>
      <c r="AH22" s="6">
        <f t="shared" si="13"/>
        <v>81.109691667999371</v>
      </c>
    </row>
    <row r="23" spans="1:34" s="57" customFormat="1" ht="14.1" customHeight="1">
      <c r="A23" s="58">
        <f t="shared" si="27"/>
        <v>6</v>
      </c>
      <c r="B23" s="46">
        <v>6381</v>
      </c>
      <c r="C23" s="47">
        <v>20.9</v>
      </c>
      <c r="D23" s="47">
        <v>43.5</v>
      </c>
      <c r="E23" s="63">
        <v>138.19999999999999</v>
      </c>
      <c r="F23" s="49">
        <f t="shared" si="14"/>
        <v>94</v>
      </c>
      <c r="G23" s="51">
        <f t="shared" si="15"/>
        <v>6237.3895596612192</v>
      </c>
      <c r="H23" s="51">
        <f t="shared" si="16"/>
        <v>746.9333682938435</v>
      </c>
      <c r="I23" s="51">
        <f t="shared" si="17"/>
        <v>284.58030623421524</v>
      </c>
      <c r="J23" s="51">
        <f t="shared" si="0"/>
        <v>370.52394705847877</v>
      </c>
      <c r="K23" s="52">
        <f t="shared" si="1"/>
        <v>799.30933146507573</v>
      </c>
      <c r="L23" s="52">
        <f t="shared" si="2"/>
        <v>20.856753044759252</v>
      </c>
      <c r="M23" s="51">
        <f t="shared" si="18"/>
        <v>1.1864067261084101</v>
      </c>
      <c r="N23" s="51">
        <f t="shared" si="19"/>
        <v>-0.63829787234042701</v>
      </c>
      <c r="O23" s="62">
        <f t="shared" si="3"/>
        <v>6237.3895596612192</v>
      </c>
      <c r="P23" s="62">
        <f t="shared" si="4"/>
        <v>-793.3739014974683</v>
      </c>
      <c r="Q23" s="62">
        <f t="shared" si="5"/>
        <v>1260.6104403387808</v>
      </c>
      <c r="R23" s="54">
        <f t="shared" si="6"/>
        <v>20.856753044759252</v>
      </c>
      <c r="S23" s="37" t="s">
        <v>91</v>
      </c>
      <c r="T23" s="55">
        <f t="shared" si="20"/>
        <v>94</v>
      </c>
      <c r="U23" s="56">
        <f t="shared" si="21"/>
        <v>6237.3895596612192</v>
      </c>
      <c r="V23" s="56">
        <f t="shared" si="22"/>
        <v>746.9333682938435</v>
      </c>
      <c r="W23" s="37" t="str">
        <f t="shared" si="7"/>
        <v>N</v>
      </c>
      <c r="X23" s="56">
        <f t="shared" si="23"/>
        <v>284.58030623421524</v>
      </c>
      <c r="Y23" s="56">
        <f t="shared" si="8"/>
        <v>370.52394705847877</v>
      </c>
      <c r="Z23" s="56">
        <f t="shared" si="24"/>
        <v>1.1864067261084101</v>
      </c>
      <c r="AA23" s="56">
        <f t="shared" si="25"/>
        <v>1.9464301420094428E-2</v>
      </c>
      <c r="AB23" s="56">
        <f t="shared" si="26"/>
        <v>47.001483920752975</v>
      </c>
      <c r="AC23" s="38"/>
      <c r="AD23" s="16">
        <f t="shared" si="9"/>
        <v>746.9333682938435</v>
      </c>
      <c r="AE23" s="6">
        <f t="shared" si="10"/>
        <v>284.58030623421524</v>
      </c>
      <c r="AF23" s="6">
        <f t="shared" si="11"/>
        <v>799.30933146507573</v>
      </c>
      <c r="AG23" s="6">
        <f t="shared" si="12"/>
        <v>20.856753044089405</v>
      </c>
      <c r="AH23" s="6">
        <f t="shared" si="13"/>
        <v>97.227875580163783</v>
      </c>
    </row>
    <row r="24" spans="1:34" s="57" customFormat="1" ht="14.1" customHeight="1">
      <c r="A24" s="58">
        <f t="shared" si="27"/>
        <v>7</v>
      </c>
      <c r="B24" s="46">
        <v>6476</v>
      </c>
      <c r="C24" s="47">
        <v>20.2</v>
      </c>
      <c r="D24" s="47">
        <v>46</v>
      </c>
      <c r="E24" s="63">
        <v>142.30000000000001</v>
      </c>
      <c r="F24" s="49">
        <f t="shared" si="14"/>
        <v>95</v>
      </c>
      <c r="G24" s="51">
        <f t="shared" si="15"/>
        <v>6326.3455355676306</v>
      </c>
      <c r="H24" s="51">
        <f t="shared" si="16"/>
        <v>770.61918785211117</v>
      </c>
      <c r="I24" s="51">
        <f t="shared" si="17"/>
        <v>308.04363274172511</v>
      </c>
      <c r="J24" s="51">
        <f t="shared" si="0"/>
        <v>396.61222966900476</v>
      </c>
      <c r="K24" s="52">
        <f t="shared" si="1"/>
        <v>829.90650820352425</v>
      </c>
      <c r="L24" s="52">
        <f t="shared" si="2"/>
        <v>21.788330175211946</v>
      </c>
      <c r="M24" s="51">
        <f t="shared" si="18"/>
        <v>1.1814795022000784</v>
      </c>
      <c r="N24" s="51">
        <f t="shared" si="19"/>
        <v>-0.73684210526315719</v>
      </c>
      <c r="O24" s="62">
        <f t="shared" si="3"/>
        <v>6326.3455355676306</v>
      </c>
      <c r="P24" s="62">
        <f t="shared" si="4"/>
        <v>-821.99371566112995</v>
      </c>
      <c r="Q24" s="62">
        <f t="shared" si="5"/>
        <v>1171.6544644323694</v>
      </c>
      <c r="R24" s="54">
        <f t="shared" si="6"/>
        <v>21.788330175211946</v>
      </c>
      <c r="S24" s="37" t="s">
        <v>91</v>
      </c>
      <c r="T24" s="55">
        <f t="shared" si="20"/>
        <v>95</v>
      </c>
      <c r="U24" s="56">
        <f t="shared" si="21"/>
        <v>6326.3455355676306</v>
      </c>
      <c r="V24" s="56">
        <f t="shared" si="22"/>
        <v>770.61918785211117</v>
      </c>
      <c r="W24" s="37" t="str">
        <f t="shared" si="7"/>
        <v>N</v>
      </c>
      <c r="X24" s="56">
        <f t="shared" si="23"/>
        <v>308.04363274172511</v>
      </c>
      <c r="Y24" s="56">
        <f t="shared" si="8"/>
        <v>396.61222966900476</v>
      </c>
      <c r="Z24" s="56">
        <f t="shared" si="24"/>
        <v>1.1814795022000784</v>
      </c>
      <c r="AA24" s="56">
        <f t="shared" si="25"/>
        <v>1.958967199030421E-2</v>
      </c>
      <c r="AB24" s="56">
        <f t="shared" si="26"/>
        <v>47.501519089488603</v>
      </c>
      <c r="AC24" s="38"/>
      <c r="AD24" s="16">
        <f t="shared" si="9"/>
        <v>770.61918785211117</v>
      </c>
      <c r="AE24" s="6">
        <f t="shared" si="10"/>
        <v>308.04363274172511</v>
      </c>
      <c r="AF24" s="6">
        <f t="shared" si="11"/>
        <v>829.90650820352425</v>
      </c>
      <c r="AG24" s="6">
        <f t="shared" si="12"/>
        <v>21.788330174570881</v>
      </c>
      <c r="AH24" s="6">
        <f t="shared" si="13"/>
        <v>114.32910290987019</v>
      </c>
    </row>
    <row r="25" spans="1:34" s="57" customFormat="1" ht="14.1" customHeight="1">
      <c r="A25" s="58">
        <f t="shared" si="27"/>
        <v>8</v>
      </c>
      <c r="B25" s="46">
        <v>6570</v>
      </c>
      <c r="C25" s="47">
        <v>19.8</v>
      </c>
      <c r="D25" s="47">
        <v>47</v>
      </c>
      <c r="E25" s="63">
        <v>144.1</v>
      </c>
      <c r="F25" s="49">
        <f t="shared" si="14"/>
        <v>94</v>
      </c>
      <c r="G25" s="51">
        <f t="shared" si="15"/>
        <v>6414.6767248075112</v>
      </c>
      <c r="H25" s="51">
        <f t="shared" si="16"/>
        <v>792.75084399879563</v>
      </c>
      <c r="I25" s="51">
        <f t="shared" si="17"/>
        <v>331.36162324394894</v>
      </c>
      <c r="J25" s="51">
        <f t="shared" si="0"/>
        <v>422.3732449683402</v>
      </c>
      <c r="K25" s="52">
        <f t="shared" si="1"/>
        <v>859.21733340271226</v>
      </c>
      <c r="L25" s="52">
        <f t="shared" si="2"/>
        <v>22.684421228808262</v>
      </c>
      <c r="M25" s="51">
        <f t="shared" si="18"/>
        <v>0.55986602620162584</v>
      </c>
      <c r="N25" s="51">
        <f t="shared" si="19"/>
        <v>-0.42553191489361553</v>
      </c>
      <c r="O25" s="62">
        <f t="shared" si="3"/>
        <v>6414.6767248075112</v>
      </c>
      <c r="P25" s="62">
        <f t="shared" si="4"/>
        <v>-849.06984259548381</v>
      </c>
      <c r="Q25" s="62">
        <f t="shared" si="5"/>
        <v>1083.3232751924888</v>
      </c>
      <c r="R25" s="54">
        <f t="shared" si="6"/>
        <v>22.684421228808262</v>
      </c>
      <c r="S25" s="37" t="s">
        <v>91</v>
      </c>
      <c r="T25" s="55">
        <f t="shared" si="20"/>
        <v>94</v>
      </c>
      <c r="U25" s="56">
        <f t="shared" si="21"/>
        <v>6414.6767248075112</v>
      </c>
      <c r="V25" s="56">
        <f t="shared" si="22"/>
        <v>792.75084399879563</v>
      </c>
      <c r="W25" s="37" t="str">
        <f t="shared" si="7"/>
        <v>N</v>
      </c>
      <c r="X25" s="56">
        <f t="shared" si="23"/>
        <v>331.36162324394894</v>
      </c>
      <c r="Y25" s="56">
        <f t="shared" si="8"/>
        <v>422.3732449683402</v>
      </c>
      <c r="Z25" s="56">
        <f t="shared" si="24"/>
        <v>0.55986602620162584</v>
      </c>
      <c r="AA25" s="56">
        <f t="shared" si="25"/>
        <v>9.1852151956387015E-3</v>
      </c>
      <c r="AB25" s="56">
        <f t="shared" si="26"/>
        <v>47.000330444819141</v>
      </c>
      <c r="AC25" s="38"/>
      <c r="AD25" s="16">
        <f t="shared" si="9"/>
        <v>792.75084399879563</v>
      </c>
      <c r="AE25" s="6">
        <f t="shared" si="10"/>
        <v>331.36162324394894</v>
      </c>
      <c r="AF25" s="6">
        <f t="shared" si="11"/>
        <v>859.21733340271226</v>
      </c>
      <c r="AG25" s="6">
        <f t="shared" si="12"/>
        <v>22.684421228193013</v>
      </c>
      <c r="AH25" s="6">
        <f t="shared" si="13"/>
        <v>131.66179557695574</v>
      </c>
    </row>
    <row r="26" spans="1:34" s="57" customFormat="1" ht="14.1" customHeight="1">
      <c r="A26" s="58">
        <f t="shared" si="27"/>
        <v>9</v>
      </c>
      <c r="B26" s="46">
        <v>6664</v>
      </c>
      <c r="C26" s="47">
        <v>20</v>
      </c>
      <c r="D26" s="47">
        <v>43.3</v>
      </c>
      <c r="E26" s="63">
        <v>143</v>
      </c>
      <c r="F26" s="49">
        <f t="shared" si="14"/>
        <v>94</v>
      </c>
      <c r="G26" s="51">
        <f t="shared" si="15"/>
        <v>6503.0673215830839</v>
      </c>
      <c r="H26" s="51">
        <f t="shared" si="16"/>
        <v>815.30856235019246</v>
      </c>
      <c r="I26" s="51">
        <f t="shared" si="17"/>
        <v>354.03070207961503</v>
      </c>
      <c r="J26" s="51">
        <f t="shared" si="0"/>
        <v>447.5400119703371</v>
      </c>
      <c r="K26" s="52">
        <f t="shared" si="1"/>
        <v>888.85645064685377</v>
      </c>
      <c r="L26" s="52">
        <f t="shared" si="2"/>
        <v>23.471888423263543</v>
      </c>
      <c r="M26" s="51">
        <f t="shared" si="18"/>
        <v>1.3563623117616128</v>
      </c>
      <c r="N26" s="51">
        <f t="shared" si="19"/>
        <v>0.21276595744680776</v>
      </c>
      <c r="O26" s="62">
        <f t="shared" si="3"/>
        <v>6503.0673215830839</v>
      </c>
      <c r="P26" s="62">
        <f t="shared" si="4"/>
        <v>-876.40405173052989</v>
      </c>
      <c r="Q26" s="62">
        <f t="shared" si="5"/>
        <v>994.93267841691613</v>
      </c>
      <c r="R26" s="54">
        <f t="shared" si="6"/>
        <v>23.471888423263543</v>
      </c>
      <c r="S26" s="37" t="s">
        <v>91</v>
      </c>
      <c r="T26" s="55">
        <f t="shared" si="20"/>
        <v>94</v>
      </c>
      <c r="U26" s="56">
        <f t="shared" si="21"/>
        <v>6503.0673215830839</v>
      </c>
      <c r="V26" s="56">
        <f t="shared" si="22"/>
        <v>815.30856235019246</v>
      </c>
      <c r="W26" s="37" t="str">
        <f t="shared" si="7"/>
        <v>N</v>
      </c>
      <c r="X26" s="56">
        <f t="shared" si="23"/>
        <v>354.03070207961503</v>
      </c>
      <c r="Y26" s="56">
        <f t="shared" si="8"/>
        <v>447.5400119703371</v>
      </c>
      <c r="Z26" s="56">
        <f t="shared" si="24"/>
        <v>1.3563623117616128</v>
      </c>
      <c r="AA26" s="56">
        <f t="shared" si="25"/>
        <v>2.2252608898789834E-2</v>
      </c>
      <c r="AB26" s="56">
        <f t="shared" si="26"/>
        <v>47.001939545569847</v>
      </c>
      <c r="AC26" s="38"/>
      <c r="AD26" s="16">
        <f t="shared" si="9"/>
        <v>815.30856235019246</v>
      </c>
      <c r="AE26" s="6">
        <f t="shared" si="10"/>
        <v>354.03070207961503</v>
      </c>
      <c r="AF26" s="6">
        <f t="shared" si="11"/>
        <v>888.85645064685377</v>
      </c>
      <c r="AG26" s="6">
        <f t="shared" si="12"/>
        <v>23.471888422672279</v>
      </c>
      <c r="AH26" s="6">
        <f t="shared" si="13"/>
        <v>148.26236193597319</v>
      </c>
    </row>
    <row r="27" spans="1:34" s="57" customFormat="1" ht="14.1" customHeight="1">
      <c r="A27" s="58">
        <f t="shared" si="27"/>
        <v>10</v>
      </c>
      <c r="B27" s="46">
        <v>6727</v>
      </c>
      <c r="C27" s="47">
        <v>19.899999999999999</v>
      </c>
      <c r="D27" s="47">
        <v>43.9</v>
      </c>
      <c r="E27" s="63">
        <v>147.19999999999999</v>
      </c>
      <c r="F27" s="49">
        <f t="shared" si="14"/>
        <v>63</v>
      </c>
      <c r="G27" s="51">
        <f t="shared" si="15"/>
        <v>6562.2867931734118</v>
      </c>
      <c r="H27" s="51">
        <f t="shared" si="16"/>
        <v>830.87505775721456</v>
      </c>
      <c r="I27" s="51">
        <f t="shared" si="17"/>
        <v>368.85410166707481</v>
      </c>
      <c r="J27" s="51">
        <f t="shared" si="0"/>
        <v>464.09270157553397</v>
      </c>
      <c r="K27" s="52">
        <f t="shared" si="1"/>
        <v>909.0691447407504</v>
      </c>
      <c r="L27" s="52">
        <f t="shared" si="2"/>
        <v>23.938086006639928</v>
      </c>
      <c r="M27" s="51">
        <f t="shared" si="18"/>
        <v>0.36164660253370401</v>
      </c>
      <c r="N27" s="51">
        <f t="shared" si="19"/>
        <v>-0.158730158730161</v>
      </c>
      <c r="O27" s="62">
        <f t="shared" si="3"/>
        <v>6562.2867931734118</v>
      </c>
      <c r="P27" s="62">
        <f t="shared" si="4"/>
        <v>-895.07012286182396</v>
      </c>
      <c r="Q27" s="62">
        <f t="shared" si="5"/>
        <v>935.71320682658825</v>
      </c>
      <c r="R27" s="54">
        <f t="shared" si="6"/>
        <v>23.938086006639928</v>
      </c>
      <c r="S27" s="37" t="s">
        <v>91</v>
      </c>
      <c r="T27" s="55">
        <f t="shared" si="20"/>
        <v>63</v>
      </c>
      <c r="U27" s="56">
        <f t="shared" si="21"/>
        <v>6562.2867931734118</v>
      </c>
      <c r="V27" s="56">
        <f t="shared" si="22"/>
        <v>830.87505775721456</v>
      </c>
      <c r="W27" s="37" t="str">
        <f t="shared" si="7"/>
        <v>N</v>
      </c>
      <c r="X27" s="56">
        <f t="shared" si="23"/>
        <v>368.85410166707481</v>
      </c>
      <c r="Y27" s="56">
        <f t="shared" si="8"/>
        <v>464.09270157553397</v>
      </c>
      <c r="Z27" s="56">
        <f t="shared" si="24"/>
        <v>0.36164660253370401</v>
      </c>
      <c r="AA27" s="56">
        <f t="shared" si="25"/>
        <v>3.9765120840045739E-3</v>
      </c>
      <c r="AB27" s="56">
        <f t="shared" si="26"/>
        <v>31.500041508267568</v>
      </c>
      <c r="AC27" s="38"/>
      <c r="AD27" s="16">
        <f t="shared" si="9"/>
        <v>830.87505775721456</v>
      </c>
      <c r="AE27" s="6">
        <f t="shared" si="10"/>
        <v>368.85410166707481</v>
      </c>
      <c r="AF27" s="6">
        <f t="shared" si="11"/>
        <v>909.0691447407504</v>
      </c>
      <c r="AG27" s="6">
        <f t="shared" si="12"/>
        <v>23.938086006063866</v>
      </c>
      <c r="AH27" s="6">
        <f t="shared" si="13"/>
        <v>158.92194650141542</v>
      </c>
    </row>
    <row r="28" spans="1:34" s="57" customFormat="1" ht="14.1" customHeight="1">
      <c r="A28" s="58">
        <f t="shared" si="27"/>
        <v>11</v>
      </c>
      <c r="B28" s="46">
        <v>6789</v>
      </c>
      <c r="C28" s="47">
        <v>19.600000000000001</v>
      </c>
      <c r="D28" s="47">
        <v>43</v>
      </c>
      <c r="E28" s="63">
        <v>127.9</v>
      </c>
      <c r="F28" s="49">
        <f t="shared" si="14"/>
        <v>62</v>
      </c>
      <c r="G28" s="51">
        <f t="shared" si="15"/>
        <v>6620.6397764596359</v>
      </c>
      <c r="H28" s="51">
        <f t="shared" si="16"/>
        <v>846.08356113565185</v>
      </c>
      <c r="I28" s="51">
        <f t="shared" si="17"/>
        <v>383.26288232299004</v>
      </c>
      <c r="J28" s="51">
        <f t="shared" si="0"/>
        <v>480.19151521097325</v>
      </c>
      <c r="K28" s="52">
        <f t="shared" si="1"/>
        <v>928.84219832569647</v>
      </c>
      <c r="L28" s="52">
        <f t="shared" si="2"/>
        <v>24.369797564255741</v>
      </c>
      <c r="M28" s="51">
        <f t="shared" si="18"/>
        <v>0.68900582401692678</v>
      </c>
      <c r="N28" s="51">
        <f t="shared" si="19"/>
        <v>-0.48387096774193089</v>
      </c>
      <c r="O28" s="62">
        <f t="shared" si="3"/>
        <v>6620.6397764596359</v>
      </c>
      <c r="P28" s="62">
        <f t="shared" si="4"/>
        <v>-913.28924790501924</v>
      </c>
      <c r="Q28" s="62">
        <f t="shared" si="5"/>
        <v>877.36022354036413</v>
      </c>
      <c r="R28" s="54">
        <f t="shared" si="6"/>
        <v>24.369797564255741</v>
      </c>
      <c r="S28" s="37" t="s">
        <v>91</v>
      </c>
      <c r="T28" s="55">
        <f t="shared" si="20"/>
        <v>62</v>
      </c>
      <c r="U28" s="56">
        <f t="shared" si="21"/>
        <v>6620.6397764596359</v>
      </c>
      <c r="V28" s="56">
        <f t="shared" si="22"/>
        <v>846.08356113565185</v>
      </c>
      <c r="W28" s="37" t="str">
        <f t="shared" si="7"/>
        <v>N</v>
      </c>
      <c r="X28" s="56">
        <f t="shared" si="23"/>
        <v>383.26288232299004</v>
      </c>
      <c r="Y28" s="56">
        <f t="shared" si="8"/>
        <v>480.19151521097325</v>
      </c>
      <c r="Z28" s="56">
        <f t="shared" si="24"/>
        <v>0.68900582401692678</v>
      </c>
      <c r="AA28" s="56">
        <f t="shared" si="25"/>
        <v>7.4557605205974372E-3</v>
      </c>
      <c r="AB28" s="56">
        <f t="shared" si="26"/>
        <v>31.000143604074367</v>
      </c>
      <c r="AC28" s="38"/>
      <c r="AD28" s="16">
        <f t="shared" si="9"/>
        <v>846.08356113565185</v>
      </c>
      <c r="AE28" s="6">
        <f t="shared" si="10"/>
        <v>383.26288232299004</v>
      </c>
      <c r="AF28" s="6">
        <f t="shared" si="11"/>
        <v>928.84219832569647</v>
      </c>
      <c r="AG28" s="6">
        <f t="shared" si="12"/>
        <v>24.369797563693847</v>
      </c>
      <c r="AH28" s="6">
        <f t="shared" si="13"/>
        <v>169.26481929685434</v>
      </c>
    </row>
    <row r="29" spans="1:34" s="57" customFormat="1" ht="14.1" customHeight="1">
      <c r="A29" s="58">
        <f t="shared" si="27"/>
        <v>12</v>
      </c>
      <c r="B29" s="46">
        <v>6883</v>
      </c>
      <c r="C29" s="47">
        <v>17.8</v>
      </c>
      <c r="D29" s="47">
        <v>41.3</v>
      </c>
      <c r="E29" s="63">
        <v>132.4</v>
      </c>
      <c r="F29" s="49">
        <f t="shared" si="14"/>
        <v>94</v>
      </c>
      <c r="G29" s="51">
        <f t="shared" si="15"/>
        <v>6709.6745510379869</v>
      </c>
      <c r="H29" s="51">
        <f t="shared" si="16"/>
        <v>868.41017372804572</v>
      </c>
      <c r="I29" s="51">
        <f t="shared" si="17"/>
        <v>403.49993013105626</v>
      </c>
      <c r="J29" s="51">
        <f t="shared" si="0"/>
        <v>502.91595521596577</v>
      </c>
      <c r="K29" s="52">
        <f t="shared" si="1"/>
        <v>957.57423913247681</v>
      </c>
      <c r="L29" s="52">
        <f t="shared" si="2"/>
        <v>24.921565032502588</v>
      </c>
      <c r="M29" s="51">
        <f t="shared" si="18"/>
        <v>2.0005628022087256</v>
      </c>
      <c r="N29" s="51">
        <f t="shared" si="19"/>
        <v>-1.9148936170212771</v>
      </c>
      <c r="O29" s="62">
        <f t="shared" si="3"/>
        <v>6709.6745510379869</v>
      </c>
      <c r="P29" s="62">
        <f t="shared" si="4"/>
        <v>-939.81608397797959</v>
      </c>
      <c r="Q29" s="62">
        <f t="shared" si="5"/>
        <v>788.32544896201307</v>
      </c>
      <c r="R29" s="54">
        <f t="shared" si="6"/>
        <v>24.921565032502588</v>
      </c>
      <c r="S29" s="37" t="s">
        <v>91</v>
      </c>
      <c r="T29" s="55">
        <f t="shared" si="20"/>
        <v>94</v>
      </c>
      <c r="U29" s="56">
        <f t="shared" si="21"/>
        <v>6709.6745510379869</v>
      </c>
      <c r="V29" s="56">
        <f t="shared" si="22"/>
        <v>868.41017372804572</v>
      </c>
      <c r="W29" s="37" t="str">
        <f t="shared" si="7"/>
        <v>N</v>
      </c>
      <c r="X29" s="56">
        <f t="shared" si="23"/>
        <v>403.49993013105626</v>
      </c>
      <c r="Y29" s="56">
        <f t="shared" si="8"/>
        <v>502.91595521596577</v>
      </c>
      <c r="Z29" s="56">
        <f t="shared" si="24"/>
        <v>2.0005628022087256</v>
      </c>
      <c r="AA29" s="56">
        <f t="shared" si="25"/>
        <v>3.2821423323978367E-2</v>
      </c>
      <c r="AB29" s="56">
        <f t="shared" si="26"/>
        <v>47.004219667392796</v>
      </c>
      <c r="AC29" s="38"/>
      <c r="AD29" s="16">
        <f t="shared" si="9"/>
        <v>868.41017372804572</v>
      </c>
      <c r="AE29" s="6">
        <f t="shared" si="10"/>
        <v>403.49993013105626</v>
      </c>
      <c r="AF29" s="6">
        <f t="shared" si="11"/>
        <v>957.57423913247681</v>
      </c>
      <c r="AG29" s="6">
        <f t="shared" si="12"/>
        <v>24.921565031959961</v>
      </c>
      <c r="AH29" s="6">
        <f t="shared" si="13"/>
        <v>183.5596680821715</v>
      </c>
    </row>
    <row r="30" spans="1:34" s="57" customFormat="1" ht="14.1" customHeight="1">
      <c r="A30" s="58">
        <f t="shared" si="27"/>
        <v>13</v>
      </c>
      <c r="B30" s="46">
        <v>6977</v>
      </c>
      <c r="C30" s="47">
        <v>15.9</v>
      </c>
      <c r="D30" s="47">
        <v>36.700000000000003</v>
      </c>
      <c r="E30" s="63">
        <v>135.1</v>
      </c>
      <c r="F30" s="49">
        <f t="shared" si="14"/>
        <v>94</v>
      </c>
      <c r="G30" s="51">
        <f t="shared" si="15"/>
        <v>6799.6387643797061</v>
      </c>
      <c r="H30" s="51">
        <f t="shared" si="16"/>
        <v>889.53071121121684</v>
      </c>
      <c r="I30" s="51">
        <f t="shared" si="17"/>
        <v>420.680040654099</v>
      </c>
      <c r="J30" s="51">
        <f t="shared" si="0"/>
        <v>522.46274201698407</v>
      </c>
      <c r="K30" s="52">
        <f t="shared" si="1"/>
        <v>983.99013348339406</v>
      </c>
      <c r="L30" s="52">
        <f t="shared" si="2"/>
        <v>25.310570687940285</v>
      </c>
      <c r="M30" s="51">
        <f t="shared" si="18"/>
        <v>2.4678935250161804</v>
      </c>
      <c r="N30" s="51">
        <f t="shared" si="19"/>
        <v>-2.021276595744681</v>
      </c>
      <c r="O30" s="62">
        <f t="shared" si="3"/>
        <v>6799.6387643797061</v>
      </c>
      <c r="P30" s="62">
        <f t="shared" si="4"/>
        <v>-964.43920329881553</v>
      </c>
      <c r="Q30" s="62">
        <f t="shared" si="5"/>
        <v>698.36123562029388</v>
      </c>
      <c r="R30" s="54">
        <f t="shared" si="6"/>
        <v>25.310570687940285</v>
      </c>
      <c r="S30" s="37" t="s">
        <v>91</v>
      </c>
      <c r="T30" s="55">
        <f t="shared" si="20"/>
        <v>94</v>
      </c>
      <c r="U30" s="56">
        <f t="shared" si="21"/>
        <v>6799.6387643797061</v>
      </c>
      <c r="V30" s="56">
        <f t="shared" si="22"/>
        <v>889.53071121121684</v>
      </c>
      <c r="W30" s="37" t="str">
        <f t="shared" si="7"/>
        <v>N</v>
      </c>
      <c r="X30" s="56">
        <f t="shared" si="23"/>
        <v>420.680040654099</v>
      </c>
      <c r="Y30" s="56">
        <f t="shared" si="8"/>
        <v>522.46274201698407</v>
      </c>
      <c r="Z30" s="56">
        <f t="shared" si="24"/>
        <v>2.4678935250161804</v>
      </c>
      <c r="AA30" s="56">
        <f t="shared" si="25"/>
        <v>4.0488495544170507E-2</v>
      </c>
      <c r="AB30" s="56">
        <f t="shared" si="26"/>
        <v>47.006421715955447</v>
      </c>
      <c r="AC30" s="38"/>
      <c r="AD30" s="16">
        <f t="shared" si="9"/>
        <v>889.53071121121684</v>
      </c>
      <c r="AE30" s="6">
        <f t="shared" si="10"/>
        <v>420.680040654099</v>
      </c>
      <c r="AF30" s="6">
        <f t="shared" si="11"/>
        <v>983.99013348339406</v>
      </c>
      <c r="AG30" s="6">
        <f t="shared" si="12"/>
        <v>25.3105706874139</v>
      </c>
      <c r="AH30" s="6">
        <f t="shared" si="13"/>
        <v>195.17583337343174</v>
      </c>
    </row>
    <row r="31" spans="1:34" s="57" customFormat="1" ht="14.1" customHeight="1">
      <c r="A31" s="58">
        <f t="shared" si="27"/>
        <v>14</v>
      </c>
      <c r="B31" s="46">
        <v>7071</v>
      </c>
      <c r="C31" s="47">
        <v>14.2</v>
      </c>
      <c r="D31" s="47">
        <v>35.299999999999997</v>
      </c>
      <c r="E31" s="63">
        <v>131</v>
      </c>
      <c r="F31" s="49">
        <f t="shared" si="14"/>
        <v>94</v>
      </c>
      <c r="G31" s="51">
        <f t="shared" si="15"/>
        <v>6890.4115003037059</v>
      </c>
      <c r="H31" s="51">
        <f t="shared" si="16"/>
        <v>909.26557018543713</v>
      </c>
      <c r="I31" s="51">
        <f t="shared" si="17"/>
        <v>435.03859215404833</v>
      </c>
      <c r="J31" s="51">
        <f t="shared" si="0"/>
        <v>539.0444762639728</v>
      </c>
      <c r="K31" s="52">
        <f t="shared" si="1"/>
        <v>1007.9793915492641</v>
      </c>
      <c r="L31" s="52">
        <f t="shared" si="2"/>
        <v>25.568808283089503</v>
      </c>
      <c r="M31" s="51">
        <f t="shared" si="18"/>
        <v>1.8492702196637383</v>
      </c>
      <c r="N31" s="51">
        <f t="shared" si="19"/>
        <v>-1.8085106382978735</v>
      </c>
      <c r="O31" s="62">
        <f t="shared" si="3"/>
        <v>6890.4115003037059</v>
      </c>
      <c r="P31" s="62">
        <f t="shared" si="4"/>
        <v>-987.04066413669034</v>
      </c>
      <c r="Q31" s="62">
        <f t="shared" si="5"/>
        <v>607.58849969629409</v>
      </c>
      <c r="R31" s="54">
        <f t="shared" si="6"/>
        <v>25.568808283089503</v>
      </c>
      <c r="S31" s="37" t="s">
        <v>91</v>
      </c>
      <c r="T31" s="55">
        <f t="shared" si="20"/>
        <v>94</v>
      </c>
      <c r="U31" s="56">
        <f t="shared" si="21"/>
        <v>6890.4115003037059</v>
      </c>
      <c r="V31" s="56">
        <f t="shared" si="22"/>
        <v>909.26557018543713</v>
      </c>
      <c r="W31" s="37" t="str">
        <f t="shared" si="7"/>
        <v>N</v>
      </c>
      <c r="X31" s="56">
        <f t="shared" si="23"/>
        <v>435.03859215404833</v>
      </c>
      <c r="Y31" s="56">
        <f t="shared" si="8"/>
        <v>539.0444762639728</v>
      </c>
      <c r="Z31" s="56">
        <f t="shared" si="24"/>
        <v>1.8492702196637383</v>
      </c>
      <c r="AA31" s="56">
        <f t="shared" si="25"/>
        <v>3.0339302846678358E-2</v>
      </c>
      <c r="AB31" s="56">
        <f t="shared" si="26"/>
        <v>47.003605518959539</v>
      </c>
      <c r="AC31" s="38"/>
      <c r="AD31" s="16">
        <f t="shared" si="9"/>
        <v>909.26557018543713</v>
      </c>
      <c r="AE31" s="6">
        <f t="shared" si="10"/>
        <v>435.03859215404833</v>
      </c>
      <c r="AF31" s="6">
        <f t="shared" si="11"/>
        <v>1007.9793915492641</v>
      </c>
      <c r="AG31" s="6">
        <f t="shared" si="12"/>
        <v>25.568808282576747</v>
      </c>
      <c r="AH31" s="6">
        <f t="shared" si="13"/>
        <v>204.38488478511772</v>
      </c>
    </row>
    <row r="32" spans="1:34" s="57" customFormat="1" ht="14.1" customHeight="1">
      <c r="A32" s="58">
        <f t="shared" si="27"/>
        <v>15</v>
      </c>
      <c r="B32" s="46">
        <v>7103</v>
      </c>
      <c r="C32" s="47">
        <v>14.2</v>
      </c>
      <c r="D32" s="47">
        <v>36.5</v>
      </c>
      <c r="E32" s="63">
        <v>131</v>
      </c>
      <c r="F32" s="49">
        <f t="shared" si="14"/>
        <v>32</v>
      </c>
      <c r="G32" s="51">
        <f t="shared" si="15"/>
        <v>6921.4338197370544</v>
      </c>
      <c r="H32" s="51">
        <f t="shared" si="16"/>
        <v>915.62392983270695</v>
      </c>
      <c r="I32" s="51">
        <f t="shared" si="17"/>
        <v>439.64127693614364</v>
      </c>
      <c r="J32" s="51">
        <f t="shared" si="0"/>
        <v>544.36360993313224</v>
      </c>
      <c r="K32" s="52">
        <f t="shared" si="1"/>
        <v>1015.7025318804383</v>
      </c>
      <c r="L32" s="52">
        <f t="shared" si="2"/>
        <v>25.648216574636113</v>
      </c>
      <c r="M32" s="51">
        <f t="shared" si="18"/>
        <v>0.91988824702018446</v>
      </c>
      <c r="N32" s="51">
        <f t="shared" si="19"/>
        <v>0</v>
      </c>
      <c r="O32" s="62">
        <f t="shared" si="3"/>
        <v>6921.4338197370544</v>
      </c>
      <c r="P32" s="62">
        <f t="shared" si="4"/>
        <v>-994.31698198611582</v>
      </c>
      <c r="Q32" s="62">
        <f t="shared" si="5"/>
        <v>576.56618026294564</v>
      </c>
      <c r="R32" s="54">
        <f t="shared" si="6"/>
        <v>25.648216574636113</v>
      </c>
      <c r="S32" s="37" t="s">
        <v>91</v>
      </c>
      <c r="T32" s="55">
        <f t="shared" si="20"/>
        <v>32</v>
      </c>
      <c r="U32" s="56">
        <f t="shared" si="21"/>
        <v>6921.4338197370544</v>
      </c>
      <c r="V32" s="56">
        <f t="shared" si="22"/>
        <v>915.62392983270695</v>
      </c>
      <c r="W32" s="37" t="str">
        <f t="shared" si="7"/>
        <v>N</v>
      </c>
      <c r="X32" s="56">
        <f t="shared" si="23"/>
        <v>439.64127693614364</v>
      </c>
      <c r="Y32" s="56">
        <f t="shared" si="8"/>
        <v>544.36360993313224</v>
      </c>
      <c r="Z32" s="56">
        <f t="shared" si="24"/>
        <v>0.91988824702018446</v>
      </c>
      <c r="AA32" s="56">
        <f t="shared" si="25"/>
        <v>5.1376251714883633E-3</v>
      </c>
      <c r="AB32" s="56">
        <f t="shared" si="26"/>
        <v>16.000035193682766</v>
      </c>
      <c r="AC32" s="38"/>
      <c r="AD32" s="16">
        <f t="shared" si="9"/>
        <v>915.62392983270695</v>
      </c>
      <c r="AE32" s="6">
        <f t="shared" si="10"/>
        <v>439.64127693614364</v>
      </c>
      <c r="AF32" s="6">
        <f t="shared" si="11"/>
        <v>1015.7025318804383</v>
      </c>
      <c r="AG32" s="6">
        <f t="shared" si="12"/>
        <v>25.648216574127595</v>
      </c>
      <c r="AH32" s="6">
        <f t="shared" si="13"/>
        <v>207.32914074571119</v>
      </c>
    </row>
    <row r="33" spans="1:34" s="57" customFormat="1" ht="14.1" customHeight="1">
      <c r="A33" s="58">
        <f t="shared" si="27"/>
        <v>16</v>
      </c>
      <c r="B33" s="46">
        <v>7134</v>
      </c>
      <c r="C33" s="47">
        <v>16.5</v>
      </c>
      <c r="D33" s="47">
        <v>40.1</v>
      </c>
      <c r="E33" s="63">
        <v>135</v>
      </c>
      <c r="F33" s="49">
        <f t="shared" si="14"/>
        <v>31</v>
      </c>
      <c r="G33" s="51">
        <f t="shared" si="15"/>
        <v>6951.3266280148764</v>
      </c>
      <c r="H33" s="51">
        <f t="shared" si="16"/>
        <v>922.04878221410911</v>
      </c>
      <c r="I33" s="51">
        <f t="shared" si="17"/>
        <v>444.73933737796136</v>
      </c>
      <c r="J33" s="51">
        <f t="shared" si="0"/>
        <v>550.18250228213151</v>
      </c>
      <c r="K33" s="52">
        <f t="shared" si="1"/>
        <v>1023.7026106218103</v>
      </c>
      <c r="L33" s="52">
        <f t="shared" si="2"/>
        <v>25.74978830303888</v>
      </c>
      <c r="M33" s="51">
        <f t="shared" si="18"/>
        <v>8.0275965710408919</v>
      </c>
      <c r="N33" s="51">
        <f t="shared" si="19"/>
        <v>7.4193548387096788</v>
      </c>
      <c r="O33" s="62">
        <f t="shared" si="3"/>
        <v>6951.3266280148764</v>
      </c>
      <c r="P33" s="62">
        <f t="shared" si="4"/>
        <v>-1001.7766051094225</v>
      </c>
      <c r="Q33" s="62">
        <f t="shared" si="5"/>
        <v>546.67337198512359</v>
      </c>
      <c r="R33" s="54">
        <f t="shared" si="6"/>
        <v>25.74978830303888</v>
      </c>
      <c r="S33" s="37" t="s">
        <v>91</v>
      </c>
      <c r="T33" s="55">
        <f t="shared" si="20"/>
        <v>31</v>
      </c>
      <c r="U33" s="56">
        <f t="shared" si="21"/>
        <v>6951.3266280148764</v>
      </c>
      <c r="V33" s="56">
        <f t="shared" si="22"/>
        <v>922.04878221410911</v>
      </c>
      <c r="W33" s="37" t="str">
        <f t="shared" si="7"/>
        <v>N</v>
      </c>
      <c r="X33" s="56">
        <f t="shared" si="23"/>
        <v>444.73933737796136</v>
      </c>
      <c r="Y33" s="56">
        <f t="shared" si="8"/>
        <v>550.18250228213151</v>
      </c>
      <c r="Z33" s="56">
        <f t="shared" si="24"/>
        <v>8.0275965710408919</v>
      </c>
      <c r="AA33" s="56">
        <f t="shared" si="25"/>
        <v>4.3433477267805838E-2</v>
      </c>
      <c r="AB33" s="56">
        <f t="shared" si="26"/>
        <v>15.502437146234563</v>
      </c>
      <c r="AC33" s="38"/>
      <c r="AD33" s="16">
        <f t="shared" si="9"/>
        <v>922.04878221410911</v>
      </c>
      <c r="AE33" s="6">
        <f t="shared" si="10"/>
        <v>444.73933737796136</v>
      </c>
      <c r="AF33" s="6">
        <f t="shared" si="11"/>
        <v>1023.7026106218103</v>
      </c>
      <c r="AG33" s="6">
        <f t="shared" si="12"/>
        <v>25.749788302534768</v>
      </c>
      <c r="AH33" s="6">
        <f t="shared" si="13"/>
        <v>210.73838864656364</v>
      </c>
    </row>
    <row r="34" spans="1:34" s="57" customFormat="1" ht="14.1" customHeight="1">
      <c r="A34" s="58">
        <f t="shared" si="27"/>
        <v>17</v>
      </c>
      <c r="B34" s="46">
        <v>7164</v>
      </c>
      <c r="C34" s="47">
        <v>19</v>
      </c>
      <c r="D34" s="47">
        <v>40.9</v>
      </c>
      <c r="E34" s="63">
        <v>138.19999999999999</v>
      </c>
      <c r="F34" s="49">
        <f t="shared" si="14"/>
        <v>30</v>
      </c>
      <c r="G34" s="51">
        <f t="shared" si="15"/>
        <v>6979.8962784669466</v>
      </c>
      <c r="H34" s="51">
        <f t="shared" si="16"/>
        <v>928.99986403405205</v>
      </c>
      <c r="I34" s="51">
        <f t="shared" si="17"/>
        <v>450.68184544328545</v>
      </c>
      <c r="J34" s="51">
        <f t="shared" si="0"/>
        <v>556.90191443915626</v>
      </c>
      <c r="K34" s="52">
        <f t="shared" si="1"/>
        <v>1032.5477583082793</v>
      </c>
      <c r="L34" s="52">
        <f t="shared" si="2"/>
        <v>25.879222315051443</v>
      </c>
      <c r="M34" s="51">
        <f t="shared" si="18"/>
        <v>8.3727064308059838</v>
      </c>
      <c r="N34" s="51">
        <f t="shared" si="19"/>
        <v>8.3333333333333339</v>
      </c>
      <c r="O34" s="62">
        <f t="shared" si="3"/>
        <v>6979.8962784669466</v>
      </c>
      <c r="P34" s="62">
        <f t="shared" si="4"/>
        <v>-1009.9495447103604</v>
      </c>
      <c r="Q34" s="62">
        <f t="shared" si="5"/>
        <v>518.10372153305343</v>
      </c>
      <c r="R34" s="54">
        <f t="shared" si="6"/>
        <v>25.879222315051443</v>
      </c>
      <c r="S34" s="37" t="s">
        <v>91</v>
      </c>
      <c r="T34" s="55">
        <f t="shared" si="20"/>
        <v>30</v>
      </c>
      <c r="U34" s="56">
        <f t="shared" si="21"/>
        <v>6979.8962784669466</v>
      </c>
      <c r="V34" s="56">
        <f t="shared" si="22"/>
        <v>928.99986403405205</v>
      </c>
      <c r="W34" s="37" t="str">
        <f t="shared" si="7"/>
        <v>N</v>
      </c>
      <c r="X34" s="56">
        <f t="shared" si="23"/>
        <v>450.68184544328545</v>
      </c>
      <c r="Y34" s="56">
        <f t="shared" si="8"/>
        <v>556.90191443915626</v>
      </c>
      <c r="Z34" s="56">
        <f t="shared" si="24"/>
        <v>8.3727064308059838</v>
      </c>
      <c r="AA34" s="56">
        <f t="shared" si="25"/>
        <v>4.3839388356140159E-2</v>
      </c>
      <c r="AB34" s="56">
        <f t="shared" si="26"/>
        <v>15.002402826762705</v>
      </c>
      <c r="AC34" s="38"/>
      <c r="AD34" s="16">
        <f t="shared" si="9"/>
        <v>928.99986403405205</v>
      </c>
      <c r="AE34" s="6">
        <f t="shared" si="10"/>
        <v>450.68184544328545</v>
      </c>
      <c r="AF34" s="6">
        <f t="shared" si="11"/>
        <v>1032.5477583082793</v>
      </c>
      <c r="AG34" s="6">
        <f t="shared" si="12"/>
        <v>25.879222314552194</v>
      </c>
      <c r="AH34" s="6">
        <f t="shared" si="13"/>
        <v>214.84131429217356</v>
      </c>
    </row>
    <row r="35" spans="1:34" s="57" customFormat="1" ht="14.1" customHeight="1">
      <c r="A35" s="58">
        <f t="shared" si="27"/>
        <v>18</v>
      </c>
      <c r="B35" s="46">
        <v>7196</v>
      </c>
      <c r="C35" s="47">
        <v>21.3</v>
      </c>
      <c r="D35" s="47">
        <v>42.9</v>
      </c>
      <c r="E35" s="63">
        <v>136.9</v>
      </c>
      <c r="F35" s="49">
        <f t="shared" si="14"/>
        <v>32</v>
      </c>
      <c r="G35" s="51">
        <f t="shared" si="15"/>
        <v>7009.9360301435836</v>
      </c>
      <c r="H35" s="51">
        <f t="shared" si="16"/>
        <v>937.19592597433609</v>
      </c>
      <c r="I35" s="51">
        <f t="shared" si="17"/>
        <v>458.04989061679237</v>
      </c>
      <c r="J35" s="51">
        <f t="shared" si="0"/>
        <v>565.18350077216189</v>
      </c>
      <c r="K35" s="52">
        <f t="shared" si="1"/>
        <v>1043.1423229631462</v>
      </c>
      <c r="L35" s="52">
        <f t="shared" si="2"/>
        <v>26.046844408647097</v>
      </c>
      <c r="M35" s="51">
        <f t="shared" si="18"/>
        <v>7.5020435507797485</v>
      </c>
      <c r="N35" s="51">
        <f t="shared" si="19"/>
        <v>7.1875000000000018</v>
      </c>
      <c r="O35" s="62">
        <f t="shared" si="3"/>
        <v>7009.9360301435836</v>
      </c>
      <c r="P35" s="62">
        <f t="shared" si="4"/>
        <v>-1019.672892855231</v>
      </c>
      <c r="Q35" s="62">
        <f t="shared" si="5"/>
        <v>488.06396985641641</v>
      </c>
      <c r="R35" s="54">
        <f t="shared" si="6"/>
        <v>26.046844408647097</v>
      </c>
      <c r="S35" s="37" t="s">
        <v>91</v>
      </c>
      <c r="T35" s="55">
        <f t="shared" si="20"/>
        <v>32</v>
      </c>
      <c r="U35" s="56">
        <f t="shared" si="21"/>
        <v>7009.9360301435836</v>
      </c>
      <c r="V35" s="56">
        <f t="shared" si="22"/>
        <v>937.19592597433609</v>
      </c>
      <c r="W35" s="37" t="str">
        <f t="shared" si="7"/>
        <v>N</v>
      </c>
      <c r="X35" s="56">
        <f t="shared" si="23"/>
        <v>458.04989061679237</v>
      </c>
      <c r="Y35" s="56">
        <f t="shared" si="8"/>
        <v>565.18350077216189</v>
      </c>
      <c r="Z35" s="56">
        <f t="shared" si="24"/>
        <v>7.5020435507797485</v>
      </c>
      <c r="AA35" s="56">
        <f t="shared" si="25"/>
        <v>4.1899315388516163E-2</v>
      </c>
      <c r="AB35" s="56">
        <f t="shared" si="26"/>
        <v>16.002341147841722</v>
      </c>
      <c r="AC35" s="38"/>
      <c r="AD35" s="16">
        <f t="shared" si="9"/>
        <v>937.19592597433609</v>
      </c>
      <c r="AE35" s="6">
        <f t="shared" si="10"/>
        <v>458.04989061679237</v>
      </c>
      <c r="AF35" s="6">
        <f t="shared" si="11"/>
        <v>1043.1423229631462</v>
      </c>
      <c r="AG35" s="6">
        <f t="shared" si="12"/>
        <v>26.046844408153618</v>
      </c>
      <c r="AH35" s="6">
        <f t="shared" si="13"/>
        <v>220.02976510734504</v>
      </c>
    </row>
    <row r="36" spans="1:34" s="57" customFormat="1" ht="14.1" customHeight="1">
      <c r="A36" s="58">
        <f t="shared" si="27"/>
        <v>19</v>
      </c>
      <c r="B36" s="46">
        <v>7227</v>
      </c>
      <c r="C36" s="47">
        <v>23.3</v>
      </c>
      <c r="D36" s="47">
        <v>49.5</v>
      </c>
      <c r="E36" s="63">
        <v>138.19999999999999</v>
      </c>
      <c r="F36" s="49">
        <f t="shared" si="14"/>
        <v>31</v>
      </c>
      <c r="G36" s="51">
        <f t="shared" si="15"/>
        <v>7038.6206300565254</v>
      </c>
      <c r="H36" s="51">
        <f t="shared" si="16"/>
        <v>945.30427882644733</v>
      </c>
      <c r="I36" s="51">
        <f t="shared" si="17"/>
        <v>466.54684420699169</v>
      </c>
      <c r="J36" s="51">
        <f t="shared" si="0"/>
        <v>574.57582296908561</v>
      </c>
      <c r="K36" s="52">
        <f t="shared" si="1"/>
        <v>1054.1660862535336</v>
      </c>
      <c r="L36" s="52">
        <f t="shared" si="2"/>
        <v>26.268248922798985</v>
      </c>
      <c r="M36" s="51">
        <f t="shared" si="18"/>
        <v>10.329711530399985</v>
      </c>
      <c r="N36" s="51">
        <f t="shared" si="19"/>
        <v>6.4516129032258061</v>
      </c>
      <c r="O36" s="62">
        <f t="shared" si="3"/>
        <v>7038.6206300565254</v>
      </c>
      <c r="P36" s="62">
        <f t="shared" si="4"/>
        <v>-1029.5817109581856</v>
      </c>
      <c r="Q36" s="62">
        <f t="shared" si="5"/>
        <v>459.37936994347456</v>
      </c>
      <c r="R36" s="54">
        <f t="shared" si="6"/>
        <v>26.268248922798985</v>
      </c>
      <c r="S36" s="37" t="s">
        <v>91</v>
      </c>
      <c r="T36" s="55">
        <f t="shared" si="20"/>
        <v>31</v>
      </c>
      <c r="U36" s="56">
        <f t="shared" si="21"/>
        <v>7038.6206300565254</v>
      </c>
      <c r="V36" s="56">
        <f t="shared" si="22"/>
        <v>945.30427882644733</v>
      </c>
      <c r="W36" s="37" t="str">
        <f t="shared" si="7"/>
        <v>N</v>
      </c>
      <c r="X36" s="56">
        <f t="shared" si="23"/>
        <v>466.54684420699169</v>
      </c>
      <c r="Y36" s="56">
        <f t="shared" si="8"/>
        <v>574.57582296908561</v>
      </c>
      <c r="Z36" s="56">
        <f t="shared" si="24"/>
        <v>10.329711530399985</v>
      </c>
      <c r="AA36" s="56">
        <f t="shared" si="25"/>
        <v>5.5889117865877642E-2</v>
      </c>
      <c r="AB36" s="56">
        <f t="shared" si="26"/>
        <v>15.504035902255266</v>
      </c>
      <c r="AC36" s="38"/>
      <c r="AD36" s="16">
        <f t="shared" si="9"/>
        <v>945.30427882644733</v>
      </c>
      <c r="AE36" s="6">
        <f t="shared" si="10"/>
        <v>466.54684420699169</v>
      </c>
      <c r="AF36" s="6">
        <f t="shared" si="11"/>
        <v>1054.1660862535336</v>
      </c>
      <c r="AG36" s="6">
        <f t="shared" si="12"/>
        <v>26.268248922311599</v>
      </c>
      <c r="AH36" s="6">
        <f t="shared" si="13"/>
        <v>226.33523337630811</v>
      </c>
    </row>
    <row r="37" spans="1:34" s="57" customFormat="1" ht="14.1" customHeight="1">
      <c r="A37" s="58">
        <f t="shared" si="27"/>
        <v>20</v>
      </c>
      <c r="B37" s="46">
        <v>7259</v>
      </c>
      <c r="C37" s="47">
        <v>24.7</v>
      </c>
      <c r="D37" s="47">
        <v>56.7</v>
      </c>
      <c r="E37" s="63">
        <v>138.19999999999999</v>
      </c>
      <c r="F37" s="49">
        <f t="shared" si="14"/>
        <v>32</v>
      </c>
      <c r="G37" s="51">
        <f t="shared" si="15"/>
        <v>7067.85971153425</v>
      </c>
      <c r="H37" s="51">
        <f t="shared" si="16"/>
        <v>953.08723433751584</v>
      </c>
      <c r="I37" s="51">
        <f t="shared" si="17"/>
        <v>476.95012706749503</v>
      </c>
      <c r="J37" s="51">
        <f t="shared" si="0"/>
        <v>585.82291874244038</v>
      </c>
      <c r="K37" s="52">
        <f t="shared" si="1"/>
        <v>1065.7657810076444</v>
      </c>
      <c r="L37" s="52">
        <f t="shared" si="2"/>
        <v>26.58459803689286</v>
      </c>
      <c r="M37" s="51">
        <f t="shared" si="18"/>
        <v>10.135720342633753</v>
      </c>
      <c r="N37" s="51">
        <f t="shared" si="19"/>
        <v>4.3749999999999956</v>
      </c>
      <c r="O37" s="62">
        <f t="shared" si="3"/>
        <v>7067.85971153425</v>
      </c>
      <c r="P37" s="62">
        <f t="shared" si="4"/>
        <v>-1039.6316043768516</v>
      </c>
      <c r="Q37" s="62">
        <f t="shared" si="5"/>
        <v>430.14028846575002</v>
      </c>
      <c r="R37" s="54">
        <f t="shared" si="6"/>
        <v>26.58459803689286</v>
      </c>
      <c r="S37" s="37" t="s">
        <v>91</v>
      </c>
      <c r="T37" s="55">
        <f t="shared" si="20"/>
        <v>32</v>
      </c>
      <c r="U37" s="56">
        <f t="shared" si="21"/>
        <v>7067.85971153425</v>
      </c>
      <c r="V37" s="56">
        <f t="shared" si="22"/>
        <v>953.08723433751584</v>
      </c>
      <c r="W37" s="37" t="str">
        <f t="shared" si="7"/>
        <v>N</v>
      </c>
      <c r="X37" s="56">
        <f t="shared" si="23"/>
        <v>476.95012706749503</v>
      </c>
      <c r="Y37" s="56">
        <f t="shared" si="8"/>
        <v>585.82291874244038</v>
      </c>
      <c r="Z37" s="56">
        <f t="shared" si="24"/>
        <v>10.135720342633753</v>
      </c>
      <c r="AA37" s="56">
        <f t="shared" si="25"/>
        <v>5.6608541452904566E-2</v>
      </c>
      <c r="AB37" s="56">
        <f t="shared" si="26"/>
        <v>16.004274072263772</v>
      </c>
      <c r="AC37" s="38"/>
      <c r="AD37" s="16">
        <f t="shared" si="9"/>
        <v>953.08723433751584</v>
      </c>
      <c r="AE37" s="6">
        <f t="shared" si="10"/>
        <v>476.95012706749503</v>
      </c>
      <c r="AF37" s="6">
        <f t="shared" si="11"/>
        <v>1065.7657810076444</v>
      </c>
      <c r="AG37" s="6">
        <f t="shared" si="12"/>
        <v>26.584598036412096</v>
      </c>
      <c r="AH37" s="6">
        <f t="shared" si="13"/>
        <v>234.56945058478433</v>
      </c>
    </row>
    <row r="38" spans="1:34" s="57" customFormat="1" ht="14.1" customHeight="1">
      <c r="A38" s="58">
        <f t="shared" si="27"/>
        <v>21</v>
      </c>
      <c r="B38" s="46">
        <v>7289</v>
      </c>
      <c r="C38" s="47">
        <v>27</v>
      </c>
      <c r="D38" s="47">
        <v>62.4</v>
      </c>
      <c r="E38" s="63">
        <v>140.5</v>
      </c>
      <c r="F38" s="49">
        <f t="shared" si="14"/>
        <v>30</v>
      </c>
      <c r="G38" s="51">
        <f t="shared" si="15"/>
        <v>7094.8602811704786</v>
      </c>
      <c r="H38" s="51">
        <f t="shared" si="16"/>
        <v>959.6854107921605</v>
      </c>
      <c r="I38" s="51">
        <f t="shared" si="17"/>
        <v>488.22717105537674</v>
      </c>
      <c r="J38" s="51">
        <f t="shared" si="0"/>
        <v>597.7982399982576</v>
      </c>
      <c r="K38" s="52">
        <f t="shared" si="1"/>
        <v>1076.7366707993435</v>
      </c>
      <c r="L38" s="52">
        <f t="shared" si="2"/>
        <v>26.964110097902868</v>
      </c>
      <c r="M38" s="51">
        <f t="shared" si="18"/>
        <v>11.279845056002634</v>
      </c>
      <c r="N38" s="51">
        <f t="shared" si="19"/>
        <v>7.6666666666666687</v>
      </c>
      <c r="O38" s="62">
        <f t="shared" si="3"/>
        <v>7094.8602811704786</v>
      </c>
      <c r="P38" s="62">
        <f t="shared" si="4"/>
        <v>-1048.7407221643145</v>
      </c>
      <c r="Q38" s="62">
        <f t="shared" si="5"/>
        <v>403.13971882952137</v>
      </c>
      <c r="R38" s="54">
        <f t="shared" si="6"/>
        <v>26.964110097902868</v>
      </c>
      <c r="S38" s="37" t="s">
        <v>91</v>
      </c>
      <c r="T38" s="55">
        <f t="shared" si="20"/>
        <v>30</v>
      </c>
      <c r="U38" s="56">
        <f t="shared" si="21"/>
        <v>7094.8602811704786</v>
      </c>
      <c r="V38" s="56">
        <f t="shared" si="22"/>
        <v>959.6854107921605</v>
      </c>
      <c r="W38" s="37" t="str">
        <f t="shared" si="7"/>
        <v>N</v>
      </c>
      <c r="X38" s="56">
        <f t="shared" si="23"/>
        <v>488.22717105537674</v>
      </c>
      <c r="Y38" s="56">
        <f t="shared" si="8"/>
        <v>597.7982399982576</v>
      </c>
      <c r="Z38" s="56">
        <f t="shared" si="24"/>
        <v>11.279845056002634</v>
      </c>
      <c r="AA38" s="56">
        <f t="shared" si="25"/>
        <v>5.9061130602615038E-2</v>
      </c>
      <c r="AB38" s="56">
        <f t="shared" si="26"/>
        <v>15.004361792929481</v>
      </c>
      <c r="AC38" s="38"/>
      <c r="AD38" s="16">
        <f t="shared" si="9"/>
        <v>959.6854107921605</v>
      </c>
      <c r="AE38" s="6">
        <f t="shared" si="10"/>
        <v>488.22717105537674</v>
      </c>
      <c r="AF38" s="6">
        <f t="shared" si="11"/>
        <v>1076.7366707993435</v>
      </c>
      <c r="AG38" s="6">
        <f t="shared" si="12"/>
        <v>26.964110097428588</v>
      </c>
      <c r="AH38" s="6">
        <f t="shared" si="13"/>
        <v>243.93596684032818</v>
      </c>
    </row>
    <row r="39" spans="1:34" s="57" customFormat="1" ht="14.1" customHeight="1">
      <c r="A39" s="58">
        <f t="shared" si="27"/>
        <v>22</v>
      </c>
      <c r="B39" s="46">
        <v>7320</v>
      </c>
      <c r="C39" s="47">
        <v>29</v>
      </c>
      <c r="D39" s="47">
        <v>68.5</v>
      </c>
      <c r="E39" s="63">
        <v>141.4</v>
      </c>
      <c r="F39" s="49">
        <f t="shared" si="14"/>
        <v>31</v>
      </c>
      <c r="G39" s="51">
        <f t="shared" si="15"/>
        <v>7122.2359563063228</v>
      </c>
      <c r="H39" s="51">
        <f t="shared" si="16"/>
        <v>965.70150929241561</v>
      </c>
      <c r="I39" s="51">
        <f t="shared" si="17"/>
        <v>501.4590168723289</v>
      </c>
      <c r="J39" s="51">
        <f t="shared" si="0"/>
        <v>611.64625634503591</v>
      </c>
      <c r="K39" s="52">
        <f t="shared" si="1"/>
        <v>1088.1362739345711</v>
      </c>
      <c r="L39" s="52">
        <f t="shared" si="2"/>
        <v>27.441460706849814</v>
      </c>
      <c r="M39" s="51">
        <f t="shared" si="18"/>
        <v>11.260566572194012</v>
      </c>
      <c r="N39" s="51">
        <f t="shared" si="19"/>
        <v>6.4516129032258061</v>
      </c>
      <c r="O39" s="62">
        <f t="shared" si="3"/>
        <v>7122.2359563063228</v>
      </c>
      <c r="P39" s="62">
        <f t="shared" si="4"/>
        <v>-1057.7533387430419</v>
      </c>
      <c r="Q39" s="62">
        <f t="shared" si="5"/>
        <v>375.76404369367719</v>
      </c>
      <c r="R39" s="54">
        <f t="shared" si="6"/>
        <v>27.441460706849814</v>
      </c>
      <c r="S39" s="37" t="s">
        <v>91</v>
      </c>
      <c r="T39" s="55">
        <f t="shared" si="20"/>
        <v>31</v>
      </c>
      <c r="U39" s="56">
        <f t="shared" si="21"/>
        <v>7122.2359563063228</v>
      </c>
      <c r="V39" s="56">
        <f t="shared" si="22"/>
        <v>965.70150929241561</v>
      </c>
      <c r="W39" s="37" t="str">
        <f t="shared" si="7"/>
        <v>N</v>
      </c>
      <c r="X39" s="56">
        <f t="shared" si="23"/>
        <v>501.4590168723289</v>
      </c>
      <c r="Y39" s="56">
        <f t="shared" si="8"/>
        <v>611.64625634503591</v>
      </c>
      <c r="Z39" s="56">
        <f t="shared" si="24"/>
        <v>11.260566572194012</v>
      </c>
      <c r="AA39" s="56">
        <f t="shared" si="25"/>
        <v>6.0925528320687157E-2</v>
      </c>
      <c r="AB39" s="56">
        <f t="shared" si="26"/>
        <v>15.504796343707106</v>
      </c>
      <c r="AC39" s="38"/>
      <c r="AD39" s="16">
        <f t="shared" si="9"/>
        <v>965.70150929241561</v>
      </c>
      <c r="AE39" s="6">
        <f t="shared" si="10"/>
        <v>501.4590168723289</v>
      </c>
      <c r="AF39" s="6">
        <f t="shared" si="11"/>
        <v>1088.1362739345711</v>
      </c>
      <c r="AG39" s="6">
        <f t="shared" si="12"/>
        <v>27.441460706382511</v>
      </c>
      <c r="AH39" s="6">
        <f t="shared" si="13"/>
        <v>255.33982264848458</v>
      </c>
    </row>
    <row r="40" spans="1:34" s="57" customFormat="1" ht="14.1" customHeight="1">
      <c r="A40" s="58">
        <f t="shared" si="27"/>
        <v>23</v>
      </c>
      <c r="B40" s="46">
        <v>7352</v>
      </c>
      <c r="C40" s="47">
        <v>31</v>
      </c>
      <c r="D40" s="47">
        <v>73.7</v>
      </c>
      <c r="E40" s="63">
        <v>141.4</v>
      </c>
      <c r="F40" s="49">
        <f t="shared" si="14"/>
        <v>32</v>
      </c>
      <c r="G40" s="51">
        <f t="shared" si="15"/>
        <v>7149.9521119683513</v>
      </c>
      <c r="H40" s="51">
        <f t="shared" si="16"/>
        <v>970.85871444808811</v>
      </c>
      <c r="I40" s="51">
        <f t="shared" si="17"/>
        <v>516.58973245690481</v>
      </c>
      <c r="J40" s="51">
        <f t="shared" si="0"/>
        <v>627.27884042650737</v>
      </c>
      <c r="K40" s="52">
        <f t="shared" si="1"/>
        <v>1099.7416037868581</v>
      </c>
      <c r="L40" s="52">
        <f t="shared" si="2"/>
        <v>28.017250231094135</v>
      </c>
      <c r="M40" s="51">
        <f t="shared" si="18"/>
        <v>10.245835646242298</v>
      </c>
      <c r="N40" s="51">
        <f t="shared" si="19"/>
        <v>6.25</v>
      </c>
      <c r="O40" s="62">
        <f t="shared" si="3"/>
        <v>7149.9521119683513</v>
      </c>
      <c r="P40" s="62">
        <f t="shared" si="4"/>
        <v>-1066.3873020501251</v>
      </c>
      <c r="Q40" s="62">
        <f t="shared" si="5"/>
        <v>348.04788803164865</v>
      </c>
      <c r="R40" s="54">
        <f t="shared" si="6"/>
        <v>28.017250231094135</v>
      </c>
      <c r="S40" s="37" t="s">
        <v>91</v>
      </c>
      <c r="T40" s="55">
        <f t="shared" si="20"/>
        <v>32</v>
      </c>
      <c r="U40" s="56">
        <f t="shared" si="21"/>
        <v>7149.9521119683513</v>
      </c>
      <c r="V40" s="56">
        <f t="shared" si="22"/>
        <v>970.85871444808811</v>
      </c>
      <c r="W40" s="37" t="str">
        <f t="shared" si="7"/>
        <v>N</v>
      </c>
      <c r="X40" s="56">
        <f t="shared" si="23"/>
        <v>516.58973245690481</v>
      </c>
      <c r="Y40" s="56">
        <f t="shared" si="8"/>
        <v>627.27884042650737</v>
      </c>
      <c r="Z40" s="56">
        <f t="shared" si="24"/>
        <v>10.245835646242298</v>
      </c>
      <c r="AA40" s="56">
        <f t="shared" si="25"/>
        <v>5.7223541326441314E-2</v>
      </c>
      <c r="AB40" s="56">
        <f t="shared" si="26"/>
        <v>16.004367475059244</v>
      </c>
      <c r="AC40" s="38"/>
      <c r="AD40" s="16">
        <f t="shared" si="9"/>
        <v>970.85871444808811</v>
      </c>
      <c r="AE40" s="6">
        <f t="shared" si="10"/>
        <v>516.58973245690481</v>
      </c>
      <c r="AF40" s="6">
        <f t="shared" si="11"/>
        <v>1099.7416037868581</v>
      </c>
      <c r="AG40" s="6">
        <f t="shared" si="12"/>
        <v>28.017250230634193</v>
      </c>
      <c r="AH40" s="6">
        <f t="shared" si="13"/>
        <v>268.79307492185552</v>
      </c>
    </row>
    <row r="41" spans="1:34" s="57" customFormat="1" ht="14.1" customHeight="1">
      <c r="A41" s="58">
        <f t="shared" si="27"/>
        <v>24</v>
      </c>
      <c r="B41" s="46">
        <v>7384</v>
      </c>
      <c r="C41" s="47">
        <v>33.5</v>
      </c>
      <c r="D41" s="47">
        <v>78.7</v>
      </c>
      <c r="E41" s="63">
        <v>142.30000000000001</v>
      </c>
      <c r="F41" s="49">
        <f t="shared" si="14"/>
        <v>32</v>
      </c>
      <c r="G41" s="51">
        <f t="shared" si="15"/>
        <v>7177.0181388225346</v>
      </c>
      <c r="H41" s="51">
        <f t="shared" si="16"/>
        <v>974.90334925390323</v>
      </c>
      <c r="I41" s="51">
        <f t="shared" si="17"/>
        <v>533.16453252898657</v>
      </c>
      <c r="J41" s="51">
        <f t="shared" si="0"/>
        <v>644.21450816007518</v>
      </c>
      <c r="K41" s="52">
        <f t="shared" si="1"/>
        <v>1111.1709855523275</v>
      </c>
      <c r="L41" s="52">
        <f t="shared" si="2"/>
        <v>28.673791770060479</v>
      </c>
      <c r="M41" s="51">
        <f t="shared" si="18"/>
        <v>11.420472123042707</v>
      </c>
      <c r="N41" s="51">
        <f t="shared" si="19"/>
        <v>7.8125</v>
      </c>
      <c r="O41" s="62">
        <f t="shared" si="3"/>
        <v>7177.0181388225346</v>
      </c>
      <c r="P41" s="62">
        <f t="shared" si="4"/>
        <v>-1074.2873107502728</v>
      </c>
      <c r="Q41" s="62">
        <f t="shared" si="5"/>
        <v>320.98186117746536</v>
      </c>
      <c r="R41" s="54">
        <f t="shared" si="6"/>
        <v>28.673791770060479</v>
      </c>
      <c r="S41" s="37" t="s">
        <v>91</v>
      </c>
      <c r="T41" s="55">
        <f t="shared" si="20"/>
        <v>32</v>
      </c>
      <c r="U41" s="56">
        <f t="shared" si="21"/>
        <v>7177.0181388225346</v>
      </c>
      <c r="V41" s="56">
        <f t="shared" si="22"/>
        <v>974.90334925390323</v>
      </c>
      <c r="W41" s="37" t="str">
        <f t="shared" si="7"/>
        <v>N</v>
      </c>
      <c r="X41" s="56">
        <f t="shared" si="23"/>
        <v>533.16453252898657</v>
      </c>
      <c r="Y41" s="56">
        <f t="shared" si="8"/>
        <v>644.21450816007518</v>
      </c>
      <c r="Z41" s="56">
        <f t="shared" si="24"/>
        <v>11.420472123042707</v>
      </c>
      <c r="AA41" s="56">
        <f t="shared" si="25"/>
        <v>6.3783949017383101E-2</v>
      </c>
      <c r="AB41" s="56">
        <f t="shared" si="26"/>
        <v>16.005426730687219</v>
      </c>
      <c r="AC41" s="38"/>
      <c r="AD41" s="16">
        <f t="shared" si="9"/>
        <v>974.90334925390323</v>
      </c>
      <c r="AE41" s="6">
        <f t="shared" si="10"/>
        <v>533.16453252898657</v>
      </c>
      <c r="AF41" s="6">
        <f t="shared" si="11"/>
        <v>1111.1709855523275</v>
      </c>
      <c r="AG41" s="6">
        <f t="shared" si="12"/>
        <v>28.673791769608084</v>
      </c>
      <c r="AH41" s="6">
        <f t="shared" si="13"/>
        <v>283.91501033632818</v>
      </c>
    </row>
    <row r="42" spans="1:34" s="57" customFormat="1" ht="13.5" customHeight="1">
      <c r="A42" s="58">
        <f t="shared" si="27"/>
        <v>25</v>
      </c>
      <c r="B42" s="46">
        <v>7415</v>
      </c>
      <c r="C42" s="47">
        <v>36.200000000000003</v>
      </c>
      <c r="D42" s="47">
        <v>82.5</v>
      </c>
      <c r="E42" s="63">
        <v>142.30000000000001</v>
      </c>
      <c r="F42" s="49">
        <f t="shared" si="14"/>
        <v>31</v>
      </c>
      <c r="G42" s="51">
        <f t="shared" si="15"/>
        <v>7202.4590026142223</v>
      </c>
      <c r="H42" s="51">
        <f t="shared" si="16"/>
        <v>977.77543523834117</v>
      </c>
      <c r="I42" s="51">
        <f t="shared" si="17"/>
        <v>550.63510568632557</v>
      </c>
      <c r="J42" s="51">
        <f t="shared" si="0"/>
        <v>661.90169993501979</v>
      </c>
      <c r="K42" s="52">
        <f t="shared" si="1"/>
        <v>1122.160336747703</v>
      </c>
      <c r="L42" s="52">
        <f t="shared" si="2"/>
        <v>29.386075214880378</v>
      </c>
      <c r="M42" s="51">
        <f t="shared" si="18"/>
        <v>11.173446428636195</v>
      </c>
      <c r="N42" s="51">
        <f t="shared" si="19"/>
        <v>8.7096774193548487</v>
      </c>
      <c r="O42" s="62">
        <f t="shared" si="3"/>
        <v>7202.4590026142223</v>
      </c>
      <c r="P42" s="62">
        <f t="shared" si="4"/>
        <v>-1081.2636941475791</v>
      </c>
      <c r="Q42" s="62">
        <f t="shared" si="5"/>
        <v>295.5409973857777</v>
      </c>
      <c r="R42" s="54">
        <f t="shared" si="6"/>
        <v>29.386075214880378</v>
      </c>
      <c r="S42" s="37" t="s">
        <v>91</v>
      </c>
      <c r="T42" s="55">
        <f t="shared" si="20"/>
        <v>31</v>
      </c>
      <c r="U42" s="56">
        <f t="shared" si="21"/>
        <v>7202.4590026142223</v>
      </c>
      <c r="V42" s="56">
        <f t="shared" si="22"/>
        <v>977.77543523834117</v>
      </c>
      <c r="W42" s="37" t="str">
        <f t="shared" si="7"/>
        <v>N</v>
      </c>
      <c r="X42" s="56">
        <f t="shared" si="23"/>
        <v>550.63510568632557</v>
      </c>
      <c r="Y42" s="56">
        <f t="shared" si="8"/>
        <v>661.90169993501979</v>
      </c>
      <c r="Z42" s="56">
        <f t="shared" si="24"/>
        <v>11.173446428636195</v>
      </c>
      <c r="AA42" s="56">
        <f t="shared" si="25"/>
        <v>6.0454162982220012E-2</v>
      </c>
      <c r="AB42" s="56">
        <f t="shared" si="26"/>
        <v>15.504722387587847</v>
      </c>
      <c r="AC42" s="38"/>
      <c r="AD42" s="16">
        <f t="shared" si="9"/>
        <v>977.77543523834117</v>
      </c>
      <c r="AE42" s="6">
        <f t="shared" si="10"/>
        <v>550.63510568632557</v>
      </c>
      <c r="AF42" s="6">
        <f t="shared" si="11"/>
        <v>1122.160336747703</v>
      </c>
      <c r="AG42" s="6">
        <f t="shared" si="12"/>
        <v>29.386075214435483</v>
      </c>
      <c r="AH42" s="6">
        <f t="shared" si="13"/>
        <v>300.18768310516737</v>
      </c>
    </row>
    <row r="43" spans="1:34" s="57" customFormat="1" ht="13.5" customHeight="1">
      <c r="A43" s="58">
        <f t="shared" si="27"/>
        <v>26</v>
      </c>
      <c r="B43" s="46">
        <v>7447</v>
      </c>
      <c r="C43" s="47">
        <v>39.299999999999997</v>
      </c>
      <c r="D43" s="47">
        <v>85.9</v>
      </c>
      <c r="E43" s="63">
        <v>142.30000000000001</v>
      </c>
      <c r="F43" s="49">
        <f t="shared" si="14"/>
        <v>32</v>
      </c>
      <c r="G43" s="51">
        <f t="shared" si="15"/>
        <v>7227.7607621922671</v>
      </c>
      <c r="H43" s="51">
        <f t="shared" si="16"/>
        <v>979.73412214167797</v>
      </c>
      <c r="I43" s="51">
        <f t="shared" si="17"/>
        <v>570.11900456216665</v>
      </c>
      <c r="J43" s="51">
        <f t="shared" si="0"/>
        <v>681.48070378006219</v>
      </c>
      <c r="K43" s="52">
        <f t="shared" si="1"/>
        <v>1133.5407489153974</v>
      </c>
      <c r="L43" s="52">
        <f t="shared" si="2"/>
        <v>30.195637081215679</v>
      </c>
      <c r="M43" s="51">
        <f t="shared" si="18"/>
        <v>11.665782176081747</v>
      </c>
      <c r="N43" s="51">
        <f t="shared" si="19"/>
        <v>9.6874999999999822</v>
      </c>
      <c r="O43" s="62">
        <f t="shared" si="3"/>
        <v>7227.7607621922671</v>
      </c>
      <c r="P43" s="62">
        <f t="shared" si="4"/>
        <v>-1087.8359451590131</v>
      </c>
      <c r="Q43" s="62">
        <f t="shared" si="5"/>
        <v>270.23923780773293</v>
      </c>
      <c r="R43" s="54">
        <f t="shared" si="6"/>
        <v>30.195637081215679</v>
      </c>
      <c r="S43" s="37" t="s">
        <v>91</v>
      </c>
      <c r="T43" s="55">
        <f t="shared" si="20"/>
        <v>32</v>
      </c>
      <c r="U43" s="56">
        <f t="shared" si="21"/>
        <v>7227.7607621922671</v>
      </c>
      <c r="V43" s="56">
        <f t="shared" si="22"/>
        <v>979.73412214167797</v>
      </c>
      <c r="W43" s="37" t="str">
        <f t="shared" si="7"/>
        <v>N</v>
      </c>
      <c r="X43" s="56">
        <f t="shared" si="23"/>
        <v>570.11900456216665</v>
      </c>
      <c r="Y43" s="56">
        <f t="shared" si="8"/>
        <v>681.48070378006219</v>
      </c>
      <c r="Z43" s="56">
        <f t="shared" si="24"/>
        <v>11.665782176081747</v>
      </c>
      <c r="AA43" s="56">
        <f t="shared" si="25"/>
        <v>6.5154018813790515E-2</v>
      </c>
      <c r="AB43" s="56">
        <f t="shared" si="26"/>
        <v>16.005662465311602</v>
      </c>
      <c r="AC43" s="38"/>
      <c r="AD43" s="16">
        <f t="shared" si="9"/>
        <v>979.73412214167797</v>
      </c>
      <c r="AE43" s="6">
        <f t="shared" si="10"/>
        <v>570.11900456216665</v>
      </c>
      <c r="AF43" s="6">
        <f t="shared" si="11"/>
        <v>1133.5407489153974</v>
      </c>
      <c r="AG43" s="6">
        <f t="shared" si="12"/>
        <v>30.195637080778805</v>
      </c>
      <c r="AH43" s="6">
        <f t="shared" si="13"/>
        <v>318.63393709973309</v>
      </c>
    </row>
    <row r="44" spans="1:34" s="57" customFormat="1" ht="13.5" customHeight="1">
      <c r="A44" s="58">
        <f t="shared" si="27"/>
        <v>27</v>
      </c>
      <c r="B44" s="46">
        <v>7478</v>
      </c>
      <c r="C44" s="47">
        <v>42.1</v>
      </c>
      <c r="D44" s="47">
        <v>89.7</v>
      </c>
      <c r="E44" s="63">
        <v>141.4</v>
      </c>
      <c r="F44" s="49">
        <f t="shared" si="14"/>
        <v>31</v>
      </c>
      <c r="G44" s="51">
        <f t="shared" si="15"/>
        <v>7251.2642482254478</v>
      </c>
      <c r="H44" s="51">
        <f t="shared" si="16"/>
        <v>980.49071989471747</v>
      </c>
      <c r="I44" s="51">
        <f t="shared" si="17"/>
        <v>590.30991556731999</v>
      </c>
      <c r="J44" s="51">
        <f t="shared" si="0"/>
        <v>701.62030577700216</v>
      </c>
      <c r="K44" s="52">
        <f t="shared" si="1"/>
        <v>1144.4771068993725</v>
      </c>
      <c r="L44" s="52">
        <f t="shared" si="2"/>
        <v>31.050278325074679</v>
      </c>
      <c r="M44" s="51">
        <f t="shared" si="18"/>
        <v>12.05816874702451</v>
      </c>
      <c r="N44" s="51">
        <f t="shared" si="19"/>
        <v>9.0322580645161441</v>
      </c>
      <c r="O44" s="62">
        <f t="shared" si="3"/>
        <v>7251.2642482254478</v>
      </c>
      <c r="P44" s="62">
        <f t="shared" si="4"/>
        <v>-1093.4106421437455</v>
      </c>
      <c r="Q44" s="62">
        <f t="shared" si="5"/>
        <v>246.73575177455223</v>
      </c>
      <c r="R44" s="54">
        <f t="shared" si="6"/>
        <v>31.050278325074679</v>
      </c>
      <c r="S44" s="37" t="s">
        <v>91</v>
      </c>
      <c r="T44" s="55">
        <f t="shared" si="20"/>
        <v>31</v>
      </c>
      <c r="U44" s="56">
        <f t="shared" si="21"/>
        <v>7251.2642482254478</v>
      </c>
      <c r="V44" s="56">
        <f t="shared" si="22"/>
        <v>980.49071989471747</v>
      </c>
      <c r="W44" s="37" t="str">
        <f t="shared" si="7"/>
        <v>N</v>
      </c>
      <c r="X44" s="56">
        <f t="shared" si="23"/>
        <v>590.30991556731999</v>
      </c>
      <c r="Y44" s="56">
        <f t="shared" si="8"/>
        <v>701.62030577700216</v>
      </c>
      <c r="Z44" s="56">
        <f t="shared" si="24"/>
        <v>12.05816874702451</v>
      </c>
      <c r="AA44" s="56">
        <f t="shared" si="25"/>
        <v>6.5240971382963642E-2</v>
      </c>
      <c r="AB44" s="56">
        <f t="shared" si="26"/>
        <v>15.50550017087752</v>
      </c>
      <c r="AC44" s="38"/>
      <c r="AD44" s="16">
        <f t="shared" si="9"/>
        <v>980.49071989471747</v>
      </c>
      <c r="AE44" s="6">
        <f t="shared" si="10"/>
        <v>590.30991556731999</v>
      </c>
      <c r="AF44" s="6">
        <f t="shared" si="11"/>
        <v>1144.4771068993725</v>
      </c>
      <c r="AG44" s="6">
        <f t="shared" si="12"/>
        <v>31.050278324645785</v>
      </c>
      <c r="AH44" s="6">
        <f t="shared" si="13"/>
        <v>338.05475275990386</v>
      </c>
    </row>
    <row r="45" spans="1:34" s="57" customFormat="1" ht="13.5" customHeight="1">
      <c r="A45" s="58">
        <f t="shared" si="27"/>
        <v>28</v>
      </c>
      <c r="B45" s="46">
        <v>7509</v>
      </c>
      <c r="C45" s="47">
        <v>44.8</v>
      </c>
      <c r="D45" s="47">
        <v>93.6</v>
      </c>
      <c r="E45" s="63">
        <v>143.19999999999999</v>
      </c>
      <c r="F45" s="49">
        <f t="shared" si="14"/>
        <v>31</v>
      </c>
      <c r="G45" s="51">
        <f t="shared" si="15"/>
        <v>7273.7714918030078</v>
      </c>
      <c r="H45" s="51">
        <f t="shared" si="16"/>
        <v>979.85911048405524</v>
      </c>
      <c r="I45" s="51">
        <f t="shared" si="17"/>
        <v>611.6094920297794</v>
      </c>
      <c r="J45" s="51">
        <f t="shared" si="0"/>
        <v>722.69745884570614</v>
      </c>
      <c r="K45" s="52">
        <f t="shared" si="1"/>
        <v>1155.0714467683497</v>
      </c>
      <c r="L45" s="52">
        <f t="shared" si="2"/>
        <v>31.971629004641127</v>
      </c>
      <c r="M45" s="51">
        <f t="shared" si="18"/>
        <v>12.273541445771029</v>
      </c>
      <c r="N45" s="51">
        <f t="shared" si="19"/>
        <v>8.7096774193548239</v>
      </c>
      <c r="O45" s="62">
        <f t="shared" si="3"/>
        <v>7273.7714918030078</v>
      </c>
      <c r="P45" s="62">
        <f t="shared" si="4"/>
        <v>-1097.9033781257167</v>
      </c>
      <c r="Q45" s="62">
        <f t="shared" si="5"/>
        <v>224.22850819699215</v>
      </c>
      <c r="R45" s="54">
        <f t="shared" si="6"/>
        <v>31.971629004641127</v>
      </c>
      <c r="S45" s="37" t="s">
        <v>91</v>
      </c>
      <c r="T45" s="55">
        <f t="shared" si="20"/>
        <v>31</v>
      </c>
      <c r="U45" s="56">
        <f t="shared" si="21"/>
        <v>7273.7714918030078</v>
      </c>
      <c r="V45" s="56">
        <f t="shared" si="22"/>
        <v>979.85911048405524</v>
      </c>
      <c r="W45" s="37" t="str">
        <f t="shared" si="7"/>
        <v>N</v>
      </c>
      <c r="X45" s="56">
        <f t="shared" si="23"/>
        <v>611.6094920297794</v>
      </c>
      <c r="Y45" s="56">
        <f t="shared" si="8"/>
        <v>722.69745884570614</v>
      </c>
      <c r="Z45" s="56">
        <f t="shared" si="24"/>
        <v>12.273541445771029</v>
      </c>
      <c r="AA45" s="56">
        <f t="shared" si="25"/>
        <v>6.6406249823693753E-2</v>
      </c>
      <c r="AB45" s="56">
        <f t="shared" si="26"/>
        <v>15.505698491698581</v>
      </c>
      <c r="AC45" s="38"/>
      <c r="AD45" s="16">
        <f t="shared" si="9"/>
        <v>979.85911048405524</v>
      </c>
      <c r="AE45" s="6">
        <f t="shared" si="10"/>
        <v>611.6094920297794</v>
      </c>
      <c r="AF45" s="6">
        <f t="shared" si="11"/>
        <v>1155.0714467683497</v>
      </c>
      <c r="AG45" s="6">
        <f t="shared" si="12"/>
        <v>31.971629004220336</v>
      </c>
      <c r="AH45" s="6">
        <f t="shared" si="13"/>
        <v>358.88468822125577</v>
      </c>
    </row>
    <row r="46" spans="1:34" s="57" customFormat="1" ht="13.5" customHeight="1">
      <c r="A46" s="58">
        <f t="shared" si="27"/>
        <v>29</v>
      </c>
      <c r="B46" s="46">
        <v>7541</v>
      </c>
      <c r="C46" s="47">
        <v>48.4</v>
      </c>
      <c r="D46" s="47">
        <v>95.7</v>
      </c>
      <c r="E46" s="63">
        <v>142.30000000000001</v>
      </c>
      <c r="F46" s="49">
        <f t="shared" si="14"/>
        <v>32</v>
      </c>
      <c r="G46" s="51">
        <f t="shared" si="15"/>
        <v>7295.7559738536775</v>
      </c>
      <c r="H46" s="51">
        <f t="shared" si="16"/>
        <v>977.96212690083269</v>
      </c>
      <c r="I46" s="51">
        <f t="shared" si="17"/>
        <v>634.77599245156784</v>
      </c>
      <c r="J46" s="51">
        <f t="shared" si="0"/>
        <v>745.47960877993296</v>
      </c>
      <c r="K46" s="52">
        <f t="shared" si="1"/>
        <v>1165.9118672718248</v>
      </c>
      <c r="L46" s="52">
        <f t="shared" si="2"/>
        <v>32.986809821046847</v>
      </c>
      <c r="M46" s="51">
        <f t="shared" si="18"/>
        <v>12.217569157651679</v>
      </c>
      <c r="N46" s="51">
        <f t="shared" si="19"/>
        <v>11.250000000000004</v>
      </c>
      <c r="O46" s="62">
        <f t="shared" si="3"/>
        <v>7295.7559738536775</v>
      </c>
      <c r="P46" s="62">
        <f t="shared" si="4"/>
        <v>-1101.6151740815742</v>
      </c>
      <c r="Q46" s="62">
        <f t="shared" si="5"/>
        <v>202.24402614632254</v>
      </c>
      <c r="R46" s="54">
        <f t="shared" si="6"/>
        <v>32.986809821046847</v>
      </c>
      <c r="S46" s="37" t="s">
        <v>91</v>
      </c>
      <c r="T46" s="55">
        <f t="shared" si="20"/>
        <v>32</v>
      </c>
      <c r="U46" s="56">
        <f t="shared" si="21"/>
        <v>7295.7559738536775</v>
      </c>
      <c r="V46" s="56">
        <f t="shared" si="22"/>
        <v>977.96212690083269</v>
      </c>
      <c r="W46" s="37" t="str">
        <f t="shared" si="7"/>
        <v>N</v>
      </c>
      <c r="X46" s="56">
        <f t="shared" si="23"/>
        <v>634.77599245156784</v>
      </c>
      <c r="Y46" s="56">
        <f t="shared" si="8"/>
        <v>745.47960877993296</v>
      </c>
      <c r="Z46" s="56">
        <f t="shared" si="24"/>
        <v>12.217569157651679</v>
      </c>
      <c r="AA46" s="56">
        <f t="shared" si="25"/>
        <v>6.8235778685162229E-2</v>
      </c>
      <c r="AB46" s="56">
        <f t="shared" si="26"/>
        <v>16.006211053948569</v>
      </c>
      <c r="AC46" s="38"/>
      <c r="AD46" s="16">
        <f t="shared" si="9"/>
        <v>977.96212690083269</v>
      </c>
      <c r="AE46" s="6">
        <f t="shared" si="10"/>
        <v>634.77599245156784</v>
      </c>
      <c r="AF46" s="6">
        <f t="shared" si="11"/>
        <v>1165.9118672718248</v>
      </c>
      <c r="AG46" s="6">
        <f t="shared" si="12"/>
        <v>32.98680982063464</v>
      </c>
      <c r="AH46" s="6">
        <f t="shared" si="13"/>
        <v>381.83044729106712</v>
      </c>
    </row>
    <row r="47" spans="1:34" s="57" customFormat="1" ht="13.5" customHeight="1">
      <c r="A47" s="58">
        <f t="shared" si="27"/>
        <v>30</v>
      </c>
      <c r="B47" s="46">
        <v>7572</v>
      </c>
      <c r="C47" s="47">
        <v>52.7</v>
      </c>
      <c r="D47" s="47">
        <v>96.4</v>
      </c>
      <c r="E47" s="63">
        <v>144.1</v>
      </c>
      <c r="F47" s="49">
        <f t="shared" si="14"/>
        <v>31</v>
      </c>
      <c r="G47" s="51">
        <f t="shared" si="15"/>
        <v>7315.4490403286445</v>
      </c>
      <c r="H47" s="51">
        <f t="shared" si="16"/>
        <v>975.43532575079814</v>
      </c>
      <c r="I47" s="51">
        <f t="shared" si="17"/>
        <v>658.57389823561437</v>
      </c>
      <c r="J47" s="51">
        <f t="shared" si="0"/>
        <v>768.8146382221646</v>
      </c>
      <c r="K47" s="52">
        <f t="shared" si="1"/>
        <v>1176.9425024867694</v>
      </c>
      <c r="L47" s="52">
        <f t="shared" si="2"/>
        <v>34.025606380014096</v>
      </c>
      <c r="M47" s="51">
        <f t="shared" si="18"/>
        <v>13.979974923169912</v>
      </c>
      <c r="N47" s="51">
        <f t="shared" si="19"/>
        <v>13.870967741935498</v>
      </c>
      <c r="O47" s="62">
        <f t="shared" si="3"/>
        <v>7315.4490403286445</v>
      </c>
      <c r="P47" s="62">
        <f t="shared" si="4"/>
        <v>-1104.8668769398917</v>
      </c>
      <c r="Q47" s="62">
        <f t="shared" si="5"/>
        <v>182.55095967135549</v>
      </c>
      <c r="R47" s="54">
        <f t="shared" si="6"/>
        <v>34.025606380014096</v>
      </c>
      <c r="S47" s="37" t="s">
        <v>91</v>
      </c>
      <c r="T47" s="55">
        <f t="shared" si="20"/>
        <v>31</v>
      </c>
      <c r="U47" s="56">
        <f t="shared" si="21"/>
        <v>7315.4490403286445</v>
      </c>
      <c r="V47" s="56">
        <f t="shared" si="22"/>
        <v>975.43532575079814</v>
      </c>
      <c r="W47" s="37" t="str">
        <f t="shared" si="7"/>
        <v>N</v>
      </c>
      <c r="X47" s="56">
        <f t="shared" si="23"/>
        <v>658.57389823561437</v>
      </c>
      <c r="Y47" s="56">
        <f t="shared" si="8"/>
        <v>768.8146382221646</v>
      </c>
      <c r="Z47" s="56">
        <f t="shared" si="24"/>
        <v>13.979974923169912</v>
      </c>
      <c r="AA47" s="56">
        <f t="shared" si="25"/>
        <v>7.5638943444222451E-2</v>
      </c>
      <c r="AB47" s="56">
        <f t="shared" si="26"/>
        <v>15.507394178036339</v>
      </c>
      <c r="AC47" s="38"/>
      <c r="AD47" s="16">
        <f t="shared" si="9"/>
        <v>975.43532575079814</v>
      </c>
      <c r="AE47" s="6">
        <f t="shared" si="10"/>
        <v>658.57389823561437</v>
      </c>
      <c r="AF47" s="6">
        <f t="shared" si="11"/>
        <v>1176.9425024867694</v>
      </c>
      <c r="AG47" s="6">
        <f t="shared" si="12"/>
        <v>34.025606379610622</v>
      </c>
      <c r="AH47" s="6">
        <f t="shared" si="13"/>
        <v>405.5401809943242</v>
      </c>
    </row>
    <row r="48" spans="1:34" s="57" customFormat="1" ht="13.5" customHeight="1">
      <c r="A48" s="58">
        <f t="shared" si="27"/>
        <v>31</v>
      </c>
      <c r="B48" s="46">
        <v>7603</v>
      </c>
      <c r="C48" s="47">
        <v>56.4</v>
      </c>
      <c r="D48" s="47">
        <v>97.7</v>
      </c>
      <c r="E48" s="63">
        <v>145</v>
      </c>
      <c r="F48" s="49">
        <f t="shared" si="14"/>
        <v>31</v>
      </c>
      <c r="G48" s="51">
        <f t="shared" si="15"/>
        <v>7333.4261887691173</v>
      </c>
      <c r="H48" s="51">
        <f t="shared" si="16"/>
        <v>972.32996511786814</v>
      </c>
      <c r="I48" s="51">
        <f t="shared" si="17"/>
        <v>683.63018736456331</v>
      </c>
      <c r="J48" s="51">
        <f t="shared" si="0"/>
        <v>793.33119998466839</v>
      </c>
      <c r="K48" s="52">
        <f t="shared" si="1"/>
        <v>1188.6024542050309</v>
      </c>
      <c r="L48" s="52">
        <f t="shared" si="2"/>
        <v>35.110460722474237</v>
      </c>
      <c r="M48" s="51">
        <f t="shared" si="18"/>
        <v>12.414328136733749</v>
      </c>
      <c r="N48" s="51">
        <f t="shared" si="19"/>
        <v>11.935483870967728</v>
      </c>
      <c r="O48" s="62">
        <f t="shared" si="3"/>
        <v>7333.4261887691173</v>
      </c>
      <c r="P48" s="62">
        <f t="shared" si="4"/>
        <v>-1107.8585492093696</v>
      </c>
      <c r="Q48" s="62">
        <f t="shared" si="5"/>
        <v>164.57381123088271</v>
      </c>
      <c r="R48" s="54">
        <f t="shared" si="6"/>
        <v>35.110460722474237</v>
      </c>
      <c r="S48" s="37" t="s">
        <v>91</v>
      </c>
      <c r="T48" s="55">
        <f t="shared" si="20"/>
        <v>31</v>
      </c>
      <c r="U48" s="56">
        <f t="shared" si="21"/>
        <v>7333.4261887691173</v>
      </c>
      <c r="V48" s="56">
        <f t="shared" si="22"/>
        <v>972.32996511786814</v>
      </c>
      <c r="W48" s="37" t="str">
        <f t="shared" si="7"/>
        <v>N</v>
      </c>
      <c r="X48" s="56">
        <f t="shared" si="23"/>
        <v>683.63018736456331</v>
      </c>
      <c r="Y48" s="56">
        <f t="shared" si="8"/>
        <v>793.33119998466839</v>
      </c>
      <c r="Z48" s="56">
        <f t="shared" si="24"/>
        <v>12.414328136733749</v>
      </c>
      <c r="AA48" s="56">
        <f t="shared" si="25"/>
        <v>6.7167979126782795E-2</v>
      </c>
      <c r="AB48" s="56">
        <f t="shared" si="26"/>
        <v>15.505830032756021</v>
      </c>
      <c r="AC48" s="38"/>
      <c r="AD48" s="16">
        <f t="shared" si="9"/>
        <v>972.32996511786814</v>
      </c>
      <c r="AE48" s="6">
        <f t="shared" si="10"/>
        <v>683.63018736456331</v>
      </c>
      <c r="AF48" s="6">
        <f t="shared" si="11"/>
        <v>1188.6024542050309</v>
      </c>
      <c r="AG48" s="6">
        <f t="shared" si="12"/>
        <v>35.110460722079907</v>
      </c>
      <c r="AH48" s="6">
        <f t="shared" si="13"/>
        <v>430.61029839744157</v>
      </c>
    </row>
    <row r="49" spans="1:34" s="57" customFormat="1" ht="13.5" customHeight="1">
      <c r="A49" s="58">
        <f t="shared" si="27"/>
        <v>32</v>
      </c>
      <c r="B49" s="46">
        <v>7634</v>
      </c>
      <c r="C49" s="47">
        <v>58.4</v>
      </c>
      <c r="D49" s="47">
        <v>98.9</v>
      </c>
      <c r="E49" s="63">
        <v>145</v>
      </c>
      <c r="F49" s="49">
        <f t="shared" si="14"/>
        <v>31</v>
      </c>
      <c r="G49" s="51">
        <f t="shared" si="15"/>
        <v>7350.1276684241775</v>
      </c>
      <c r="H49" s="51">
        <f t="shared" si="16"/>
        <v>968.5572345579975</v>
      </c>
      <c r="I49" s="51">
        <f t="shared" si="17"/>
        <v>709.47016768518006</v>
      </c>
      <c r="J49" s="51">
        <f t="shared" si="0"/>
        <v>818.54744806718361</v>
      </c>
      <c r="K49" s="52">
        <f t="shared" si="1"/>
        <v>1200.6044458729416</v>
      </c>
      <c r="L49" s="52">
        <f t="shared" si="2"/>
        <v>36.222853126292236</v>
      </c>
      <c r="M49" s="51">
        <f t="shared" si="18"/>
        <v>7.2288049140858766</v>
      </c>
      <c r="N49" s="51">
        <f t="shared" si="19"/>
        <v>6.4516129032258061</v>
      </c>
      <c r="O49" s="62">
        <f t="shared" si="3"/>
        <v>7350.1276684241775</v>
      </c>
      <c r="P49" s="62">
        <f t="shared" si="4"/>
        <v>-1110.3901768879343</v>
      </c>
      <c r="Q49" s="62">
        <f t="shared" si="5"/>
        <v>147.8723315758225</v>
      </c>
      <c r="R49" s="54">
        <f t="shared" si="6"/>
        <v>36.222853126292236</v>
      </c>
      <c r="S49" s="37" t="s">
        <v>91</v>
      </c>
      <c r="T49" s="55">
        <f t="shared" si="20"/>
        <v>31</v>
      </c>
      <c r="U49" s="56">
        <f t="shared" si="21"/>
        <v>7350.1276684241775</v>
      </c>
      <c r="V49" s="56">
        <f t="shared" si="22"/>
        <v>968.5572345579975</v>
      </c>
      <c r="W49" s="37" t="str">
        <f t="shared" si="7"/>
        <v>N</v>
      </c>
      <c r="X49" s="56">
        <f t="shared" si="23"/>
        <v>709.47016768518006</v>
      </c>
      <c r="Y49" s="56">
        <f t="shared" si="8"/>
        <v>818.54744806718361</v>
      </c>
      <c r="Z49" s="56">
        <f t="shared" si="24"/>
        <v>7.2288049140858766</v>
      </c>
      <c r="AA49" s="56">
        <f t="shared" si="25"/>
        <v>3.9111598487894757E-2</v>
      </c>
      <c r="AB49" s="56">
        <f t="shared" si="26"/>
        <v>15.501976186935615</v>
      </c>
      <c r="AC49" s="38"/>
      <c r="AD49" s="16">
        <f t="shared" si="9"/>
        <v>968.5572345579975</v>
      </c>
      <c r="AE49" s="6">
        <f t="shared" si="10"/>
        <v>709.47016768518006</v>
      </c>
      <c r="AF49" s="6">
        <f t="shared" si="11"/>
        <v>1200.6044458729416</v>
      </c>
      <c r="AG49" s="6">
        <f t="shared" si="12"/>
        <v>36.22285312590725</v>
      </c>
      <c r="AH49" s="6">
        <f t="shared" si="13"/>
        <v>456.60123797538614</v>
      </c>
    </row>
    <row r="50" spans="1:34" s="57" customFormat="1" ht="13.5" customHeight="1">
      <c r="A50" s="58">
        <f t="shared" si="27"/>
        <v>33</v>
      </c>
      <c r="B50" s="46">
        <v>7666</v>
      </c>
      <c r="C50" s="47">
        <v>60.4</v>
      </c>
      <c r="D50" s="47">
        <v>99.5</v>
      </c>
      <c r="E50" s="63">
        <v>145</v>
      </c>
      <c r="F50" s="49">
        <f t="shared" si="14"/>
        <v>32</v>
      </c>
      <c r="G50" s="51">
        <f t="shared" si="15"/>
        <v>7366.4162770144731</v>
      </c>
      <c r="H50" s="51">
        <f t="shared" si="16"/>
        <v>964.15229250514483</v>
      </c>
      <c r="I50" s="51">
        <f t="shared" si="17"/>
        <v>736.65779010738083</v>
      </c>
      <c r="J50" s="51">
        <f t="shared" si="0"/>
        <v>845.02755127664886</v>
      </c>
      <c r="K50" s="52">
        <f t="shared" si="1"/>
        <v>1213.3648844716154</v>
      </c>
      <c r="L50" s="52">
        <f t="shared" si="2"/>
        <v>37.38153253210033</v>
      </c>
      <c r="M50" s="51">
        <f t="shared" si="18"/>
        <v>6.4549682490187683</v>
      </c>
      <c r="N50" s="51">
        <f t="shared" si="19"/>
        <v>6.25</v>
      </c>
      <c r="O50" s="62">
        <f t="shared" si="3"/>
        <v>7366.4162770144731</v>
      </c>
      <c r="P50" s="62">
        <f t="shared" si="4"/>
        <v>-1112.6310834320884</v>
      </c>
      <c r="Q50" s="62">
        <f t="shared" si="5"/>
        <v>131.58372298552695</v>
      </c>
      <c r="R50" s="54">
        <f t="shared" si="6"/>
        <v>37.38153253210033</v>
      </c>
      <c r="S50" s="37" t="s">
        <v>91</v>
      </c>
      <c r="T50" s="55">
        <f t="shared" si="20"/>
        <v>32</v>
      </c>
      <c r="U50" s="56">
        <f t="shared" si="21"/>
        <v>7366.4162770144731</v>
      </c>
      <c r="V50" s="56">
        <f t="shared" si="22"/>
        <v>964.15229250514483</v>
      </c>
      <c r="W50" s="37" t="str">
        <f t="shared" si="7"/>
        <v>N</v>
      </c>
      <c r="X50" s="56">
        <f t="shared" si="23"/>
        <v>736.65779010738083</v>
      </c>
      <c r="Y50" s="56">
        <f t="shared" si="8"/>
        <v>845.02755127664886</v>
      </c>
      <c r="Z50" s="56">
        <f t="shared" si="24"/>
        <v>6.4549682490187683</v>
      </c>
      <c r="AA50" s="56">
        <f t="shared" si="25"/>
        <v>3.6051343698262635E-2</v>
      </c>
      <c r="AB50" s="56">
        <f t="shared" si="26"/>
        <v>16.001733157768694</v>
      </c>
      <c r="AC50" s="38"/>
      <c r="AD50" s="16">
        <f t="shared" si="9"/>
        <v>964.15229250514483</v>
      </c>
      <c r="AE50" s="6">
        <f t="shared" si="10"/>
        <v>736.65779010738083</v>
      </c>
      <c r="AF50" s="6">
        <f t="shared" si="11"/>
        <v>1213.3648844716154</v>
      </c>
      <c r="AG50" s="6">
        <f t="shared" si="12"/>
        <v>37.381532531725099</v>
      </c>
      <c r="AH50" s="6">
        <f t="shared" si="13"/>
        <v>484.05207886089465</v>
      </c>
    </row>
    <row r="51" spans="1:34" s="57" customFormat="1" ht="13.5" customHeight="1">
      <c r="A51" s="58">
        <f t="shared" si="27"/>
        <v>34</v>
      </c>
      <c r="B51" s="46">
        <v>7697</v>
      </c>
      <c r="C51" s="47">
        <v>62.2</v>
      </c>
      <c r="D51" s="47">
        <v>100.5</v>
      </c>
      <c r="E51" s="63">
        <v>145</v>
      </c>
      <c r="F51" s="49">
        <f t="shared" si="14"/>
        <v>31</v>
      </c>
      <c r="G51" s="51">
        <f t="shared" si="15"/>
        <v>7381.3028839759954</v>
      </c>
      <c r="H51" s="51">
        <f t="shared" si="16"/>
        <v>959.42880466903239</v>
      </c>
      <c r="I51" s="51">
        <f t="shared" si="17"/>
        <v>763.43426849531522</v>
      </c>
      <c r="J51" s="51">
        <f t="shared" si="0"/>
        <v>871.06187250178868</v>
      </c>
      <c r="K51" s="52">
        <f t="shared" si="1"/>
        <v>1226.1058329286363</v>
      </c>
      <c r="L51" s="52">
        <f t="shared" si="2"/>
        <v>38.509879259246347</v>
      </c>
      <c r="M51" s="51">
        <f t="shared" si="18"/>
        <v>6.459078030800252</v>
      </c>
      <c r="N51" s="51">
        <f t="shared" si="19"/>
        <v>5.8064516129032393</v>
      </c>
      <c r="O51" s="62">
        <f t="shared" si="3"/>
        <v>7381.3028839759954</v>
      </c>
      <c r="P51" s="62">
        <f t="shared" si="4"/>
        <v>-1114.4641729665234</v>
      </c>
      <c r="Q51" s="62">
        <f t="shared" si="5"/>
        <v>116.69711602400457</v>
      </c>
      <c r="R51" s="54">
        <f t="shared" si="6"/>
        <v>38.509879259246347</v>
      </c>
      <c r="S51" s="37" t="s">
        <v>91</v>
      </c>
      <c r="T51" s="55">
        <f t="shared" si="20"/>
        <v>31</v>
      </c>
      <c r="U51" s="56">
        <f t="shared" si="21"/>
        <v>7381.3028839759954</v>
      </c>
      <c r="V51" s="56">
        <f t="shared" si="22"/>
        <v>959.42880466903239</v>
      </c>
      <c r="W51" s="37" t="str">
        <f t="shared" si="7"/>
        <v>N</v>
      </c>
      <c r="X51" s="56">
        <f t="shared" si="23"/>
        <v>763.43426849531522</v>
      </c>
      <c r="Y51" s="56">
        <f t="shared" si="8"/>
        <v>871.06187250178868</v>
      </c>
      <c r="Z51" s="56">
        <f t="shared" si="24"/>
        <v>6.459078030800252</v>
      </c>
      <c r="AA51" s="56">
        <f t="shared" si="25"/>
        <v>3.4946975267015797E-2</v>
      </c>
      <c r="AB51" s="56">
        <f t="shared" si="26"/>
        <v>15.501577693661337</v>
      </c>
      <c r="AC51" s="38"/>
      <c r="AD51" s="16">
        <f t="shared" si="9"/>
        <v>959.42880466903239</v>
      </c>
      <c r="AE51" s="6">
        <f t="shared" si="10"/>
        <v>763.43426849531522</v>
      </c>
      <c r="AF51" s="6">
        <f t="shared" si="11"/>
        <v>1226.1058329286363</v>
      </c>
      <c r="AG51" s="6">
        <f t="shared" si="12"/>
        <v>38.509879258880687</v>
      </c>
      <c r="AH51" s="6">
        <f t="shared" si="13"/>
        <v>511.18012550926522</v>
      </c>
    </row>
    <row r="52" spans="1:34" s="57" customFormat="1" ht="13.5" customHeight="1">
      <c r="A52" s="58">
        <f t="shared" si="27"/>
        <v>35</v>
      </c>
      <c r="B52" s="46">
        <v>7729</v>
      </c>
      <c r="C52" s="47">
        <v>65</v>
      </c>
      <c r="D52" s="47">
        <v>100.7</v>
      </c>
      <c r="E52" s="63">
        <v>145.4</v>
      </c>
      <c r="F52" s="49">
        <f t="shared" si="14"/>
        <v>32</v>
      </c>
      <c r="G52" s="51">
        <f t="shared" si="15"/>
        <v>7395.5298055051062</v>
      </c>
      <c r="H52" s="51">
        <f t="shared" si="16"/>
        <v>954.156180141454</v>
      </c>
      <c r="I52" s="51">
        <f t="shared" si="17"/>
        <v>791.60498953477168</v>
      </c>
      <c r="J52" s="51">
        <f t="shared" si="0"/>
        <v>898.41610422802603</v>
      </c>
      <c r="K52" s="52">
        <f t="shared" si="1"/>
        <v>1239.7792043579684</v>
      </c>
      <c r="L52" s="52">
        <f t="shared" si="2"/>
        <v>39.680417342133417</v>
      </c>
      <c r="M52" s="51">
        <f t="shared" si="18"/>
        <v>8.7678856808784733</v>
      </c>
      <c r="N52" s="51">
        <f t="shared" si="19"/>
        <v>8.7499999999999911</v>
      </c>
      <c r="O52" s="62">
        <f t="shared" si="3"/>
        <v>7395.5298055051062</v>
      </c>
      <c r="P52" s="62">
        <f t="shared" si="4"/>
        <v>-1116.0983649558189</v>
      </c>
      <c r="Q52" s="62">
        <f t="shared" si="5"/>
        <v>102.4701944948938</v>
      </c>
      <c r="R52" s="54">
        <f t="shared" si="6"/>
        <v>39.680417342133417</v>
      </c>
      <c r="S52" s="37" t="s">
        <v>91</v>
      </c>
      <c r="T52" s="55">
        <f t="shared" si="20"/>
        <v>32</v>
      </c>
      <c r="U52" s="56">
        <f t="shared" si="21"/>
        <v>7395.5298055051062</v>
      </c>
      <c r="V52" s="56">
        <f t="shared" si="22"/>
        <v>954.156180141454</v>
      </c>
      <c r="W52" s="37" t="str">
        <f t="shared" si="7"/>
        <v>N</v>
      </c>
      <c r="X52" s="56">
        <f t="shared" si="23"/>
        <v>791.60498953477168</v>
      </c>
      <c r="Y52" s="56">
        <f t="shared" si="8"/>
        <v>898.41610422802603</v>
      </c>
      <c r="Z52" s="56">
        <f t="shared" si="24"/>
        <v>8.7678856808784733</v>
      </c>
      <c r="AA52" s="56">
        <f t="shared" si="25"/>
        <v>4.8969111542334139E-2</v>
      </c>
      <c r="AB52" s="56">
        <f t="shared" si="26"/>
        <v>16.003198065403581</v>
      </c>
      <c r="AC52" s="38"/>
      <c r="AD52" s="16">
        <f t="shared" si="9"/>
        <v>954.156180141454</v>
      </c>
      <c r="AE52" s="6">
        <f t="shared" si="10"/>
        <v>791.60498953477168</v>
      </c>
      <c r="AF52" s="6">
        <f t="shared" si="11"/>
        <v>1239.7792043579684</v>
      </c>
      <c r="AG52" s="6">
        <f t="shared" si="12"/>
        <v>39.680417341777748</v>
      </c>
      <c r="AH52" s="6">
        <f t="shared" si="13"/>
        <v>539.79340057231639</v>
      </c>
    </row>
    <row r="53" spans="1:34" s="57" customFormat="1" ht="13.5" customHeight="1">
      <c r="A53" s="58">
        <f t="shared" si="27"/>
        <v>36</v>
      </c>
      <c r="B53" s="46">
        <v>7760</v>
      </c>
      <c r="C53" s="47">
        <v>67.599999999999994</v>
      </c>
      <c r="D53" s="47">
        <v>101.6</v>
      </c>
      <c r="E53" s="63">
        <v>145.69999999999999</v>
      </c>
      <c r="F53" s="49">
        <f t="shared" si="14"/>
        <v>31</v>
      </c>
      <c r="G53" s="51">
        <f t="shared" si="15"/>
        <v>7407.9893322936705</v>
      </c>
      <c r="H53" s="51">
        <f t="shared" si="16"/>
        <v>948.66540139140818</v>
      </c>
      <c r="I53" s="51">
        <f t="shared" si="17"/>
        <v>819.45153480053466</v>
      </c>
      <c r="J53" s="51">
        <f t="shared" si="0"/>
        <v>925.42273478365826</v>
      </c>
      <c r="K53" s="52">
        <f t="shared" si="1"/>
        <v>1253.5816134915483</v>
      </c>
      <c r="L53" s="52">
        <f t="shared" si="2"/>
        <v>40.820258607827796</v>
      </c>
      <c r="M53" s="51">
        <f t="shared" si="18"/>
        <v>8.7982064946244467</v>
      </c>
      <c r="N53" s="51">
        <f t="shared" si="19"/>
        <v>8.3870967741935303</v>
      </c>
      <c r="O53" s="62">
        <f t="shared" si="3"/>
        <v>7407.9893322936705</v>
      </c>
      <c r="P53" s="62">
        <f t="shared" si="4"/>
        <v>-1117.443052301398</v>
      </c>
      <c r="Q53" s="62">
        <f t="shared" si="5"/>
        <v>90.010667706329514</v>
      </c>
      <c r="R53" s="54">
        <f t="shared" si="6"/>
        <v>40.820258607827796</v>
      </c>
      <c r="S53" s="37" t="s">
        <v>91</v>
      </c>
      <c r="T53" s="55">
        <f t="shared" si="20"/>
        <v>31</v>
      </c>
      <c r="U53" s="56">
        <f t="shared" si="21"/>
        <v>7407.9893322936705</v>
      </c>
      <c r="V53" s="56">
        <f t="shared" si="22"/>
        <v>948.66540139140818</v>
      </c>
      <c r="W53" s="37" t="str">
        <f t="shared" si="7"/>
        <v>N</v>
      </c>
      <c r="X53" s="56">
        <f t="shared" si="23"/>
        <v>819.45153480053466</v>
      </c>
      <c r="Y53" s="56">
        <f t="shared" si="8"/>
        <v>925.42273478365826</v>
      </c>
      <c r="Z53" s="56">
        <f t="shared" si="24"/>
        <v>8.7982064946244467</v>
      </c>
      <c r="AA53" s="56">
        <f t="shared" si="25"/>
        <v>4.7602878196479077E-2</v>
      </c>
      <c r="AB53" s="56">
        <f t="shared" si="26"/>
        <v>15.502927624010944</v>
      </c>
      <c r="AC53" s="38"/>
      <c r="AD53" s="16">
        <f t="shared" si="9"/>
        <v>948.66540139140818</v>
      </c>
      <c r="AE53" s="6">
        <f t="shared" si="10"/>
        <v>819.45153480053466</v>
      </c>
      <c r="AF53" s="6">
        <f t="shared" si="11"/>
        <v>1253.5816134915483</v>
      </c>
      <c r="AG53" s="6">
        <f t="shared" si="12"/>
        <v>40.820258607481911</v>
      </c>
      <c r="AH53" s="6">
        <f t="shared" si="13"/>
        <v>568.14424801049302</v>
      </c>
    </row>
    <row r="54" spans="1:34" s="57" customFormat="1" ht="13.5" customHeight="1">
      <c r="A54" s="58">
        <f t="shared" si="27"/>
        <v>37</v>
      </c>
      <c r="B54" s="46">
        <v>7790</v>
      </c>
      <c r="C54" s="47">
        <v>71.3</v>
      </c>
      <c r="D54" s="47">
        <v>102.6</v>
      </c>
      <c r="E54" s="63">
        <v>146.1</v>
      </c>
      <c r="F54" s="49">
        <f t="shared" si="14"/>
        <v>30</v>
      </c>
      <c r="G54" s="51">
        <f t="shared" si="15"/>
        <v>7418.5184763803009</v>
      </c>
      <c r="H54" s="51">
        <f t="shared" si="16"/>
        <v>942.77522353600921</v>
      </c>
      <c r="I54" s="51">
        <f t="shared" si="17"/>
        <v>846.91260163718607</v>
      </c>
      <c r="J54" s="51">
        <f t="shared" si="0"/>
        <v>951.9995532283159</v>
      </c>
      <c r="K54" s="52">
        <f t="shared" si="1"/>
        <v>1267.3145138146406</v>
      </c>
      <c r="L54" s="52">
        <f t="shared" si="2"/>
        <v>41.933945827030023</v>
      </c>
      <c r="M54" s="51">
        <f t="shared" si="18"/>
        <v>12.721962241818426</v>
      </c>
      <c r="N54" s="51">
        <f t="shared" si="19"/>
        <v>12.333333333333343</v>
      </c>
      <c r="O54" s="62">
        <f t="shared" si="3"/>
        <v>7418.5184763803009</v>
      </c>
      <c r="P54" s="62">
        <f t="shared" si="4"/>
        <v>-1118.3075793779763</v>
      </c>
      <c r="Q54" s="62">
        <f t="shared" si="5"/>
        <v>79.481523619699146</v>
      </c>
      <c r="R54" s="54">
        <f t="shared" si="6"/>
        <v>41.933945827030023</v>
      </c>
      <c r="S54" s="37" t="s">
        <v>91</v>
      </c>
      <c r="T54" s="55">
        <f t="shared" si="20"/>
        <v>30</v>
      </c>
      <c r="U54" s="56">
        <f t="shared" si="21"/>
        <v>7418.5184763803009</v>
      </c>
      <c r="V54" s="56">
        <f t="shared" si="22"/>
        <v>942.77522353600921</v>
      </c>
      <c r="W54" s="37" t="str">
        <f t="shared" si="7"/>
        <v>N</v>
      </c>
      <c r="X54" s="56">
        <f t="shared" si="23"/>
        <v>846.91260163718607</v>
      </c>
      <c r="Y54" s="56">
        <f t="shared" si="8"/>
        <v>951.9995532283159</v>
      </c>
      <c r="Z54" s="56">
        <f t="shared" si="24"/>
        <v>12.721962241818426</v>
      </c>
      <c r="AA54" s="56">
        <f t="shared" si="25"/>
        <v>6.661203853023917E-2</v>
      </c>
      <c r="AB54" s="56">
        <f t="shared" si="26"/>
        <v>15.005548916754638</v>
      </c>
      <c r="AC54" s="38"/>
      <c r="AD54" s="16">
        <f t="shared" si="9"/>
        <v>942.77522353600921</v>
      </c>
      <c r="AE54" s="6">
        <f t="shared" si="10"/>
        <v>846.91260163718607</v>
      </c>
      <c r="AF54" s="6">
        <f t="shared" si="11"/>
        <v>1267.3145138146406</v>
      </c>
      <c r="AG54" s="6">
        <f t="shared" si="12"/>
        <v>41.933945826693694</v>
      </c>
      <c r="AH54" s="6">
        <f t="shared" si="13"/>
        <v>596.21660059999169</v>
      </c>
    </row>
    <row r="55" spans="1:34" s="57" customFormat="1" ht="13.5" customHeight="1">
      <c r="A55" s="58">
        <f t="shared" si="27"/>
        <v>38</v>
      </c>
      <c r="B55" s="46">
        <v>7822</v>
      </c>
      <c r="C55" s="47">
        <v>74.599999999999994</v>
      </c>
      <c r="D55" s="47">
        <v>102.6</v>
      </c>
      <c r="E55" s="63">
        <v>146</v>
      </c>
      <c r="F55" s="49">
        <f t="shared" si="14"/>
        <v>32</v>
      </c>
      <c r="G55" s="51">
        <f t="shared" si="15"/>
        <v>7427.899775623011</v>
      </c>
      <c r="H55" s="51">
        <f t="shared" si="16"/>
        <v>936.10236411778931</v>
      </c>
      <c r="I55" s="51">
        <f t="shared" si="17"/>
        <v>876.76525860978427</v>
      </c>
      <c r="J55" s="51">
        <f t="shared" si="0"/>
        <v>980.85920529197278</v>
      </c>
      <c r="K55" s="52">
        <f t="shared" si="1"/>
        <v>1282.5774654234324</v>
      </c>
      <c r="L55" s="52">
        <f t="shared" si="2"/>
        <v>43.125316836122771</v>
      </c>
      <c r="M55" s="51">
        <f t="shared" si="18"/>
        <v>10.312501790493183</v>
      </c>
      <c r="N55" s="51">
        <f t="shared" si="19"/>
        <v>10.312499999999991</v>
      </c>
      <c r="O55" s="62">
        <f t="shared" si="3"/>
        <v>7427.899775623011</v>
      </c>
      <c r="P55" s="62">
        <f t="shared" si="4"/>
        <v>-1118.9855575919357</v>
      </c>
      <c r="Q55" s="62">
        <f t="shared" si="5"/>
        <v>70.10022437698899</v>
      </c>
      <c r="R55" s="54">
        <f t="shared" si="6"/>
        <v>43.125316836122771</v>
      </c>
      <c r="S55" s="37" t="s">
        <v>91</v>
      </c>
      <c r="T55" s="55">
        <f t="shared" si="20"/>
        <v>32</v>
      </c>
      <c r="U55" s="56">
        <f t="shared" si="21"/>
        <v>7427.899775623011</v>
      </c>
      <c r="V55" s="56">
        <f t="shared" si="22"/>
        <v>936.10236411778931</v>
      </c>
      <c r="W55" s="37" t="str">
        <f t="shared" si="7"/>
        <v>N</v>
      </c>
      <c r="X55" s="56">
        <f t="shared" si="23"/>
        <v>876.76525860978427</v>
      </c>
      <c r="Y55" s="56">
        <f t="shared" si="8"/>
        <v>980.85920529197278</v>
      </c>
      <c r="Z55" s="56">
        <f t="shared" si="24"/>
        <v>10.312501790493183</v>
      </c>
      <c r="AA55" s="56">
        <f t="shared" si="25"/>
        <v>5.759587531581329E-2</v>
      </c>
      <c r="AB55" s="56">
        <f t="shared" si="26"/>
        <v>16.004424514214389</v>
      </c>
      <c r="AC55" s="38"/>
      <c r="AD55" s="16">
        <f t="shared" si="9"/>
        <v>936.10236411778931</v>
      </c>
      <c r="AE55" s="6">
        <f t="shared" si="10"/>
        <v>876.76525860978427</v>
      </c>
      <c r="AF55" s="6">
        <f t="shared" si="11"/>
        <v>1282.5774654234324</v>
      </c>
      <c r="AG55" s="6">
        <f t="shared" si="12"/>
        <v>43.125316835796724</v>
      </c>
      <c r="AH55" s="6">
        <f t="shared" si="13"/>
        <v>626.79843387859569</v>
      </c>
    </row>
    <row r="56" spans="1:34" s="57" customFormat="1" ht="13.5" customHeight="1">
      <c r="A56" s="58">
        <f t="shared" si="27"/>
        <v>39</v>
      </c>
      <c r="B56" s="46">
        <v>7853</v>
      </c>
      <c r="C56" s="47">
        <v>77.099999999999994</v>
      </c>
      <c r="D56" s="47">
        <v>102.5</v>
      </c>
      <c r="E56" s="63">
        <v>146</v>
      </c>
      <c r="F56" s="49">
        <f t="shared" si="14"/>
        <v>31</v>
      </c>
      <c r="G56" s="51">
        <f t="shared" si="15"/>
        <v>7435.4774763287433</v>
      </c>
      <c r="H56" s="51">
        <f t="shared" si="16"/>
        <v>929.57136493850669</v>
      </c>
      <c r="I56" s="51">
        <f t="shared" si="17"/>
        <v>906.10417159056408</v>
      </c>
      <c r="J56" s="51">
        <f t="shared" si="0"/>
        <v>1009.2253834198993</v>
      </c>
      <c r="K56" s="52">
        <f t="shared" si="1"/>
        <v>1298.1246828742842</v>
      </c>
      <c r="L56" s="52">
        <f t="shared" si="2"/>
        <v>44.267573234937267</v>
      </c>
      <c r="M56" s="51">
        <f t="shared" si="18"/>
        <v>8.0705806777954781</v>
      </c>
      <c r="N56" s="51">
        <f t="shared" si="19"/>
        <v>8.064516129032258</v>
      </c>
      <c r="O56" s="62">
        <f t="shared" si="3"/>
        <v>7435.4774763287433</v>
      </c>
      <c r="P56" s="62">
        <f t="shared" si="4"/>
        <v>-1119.6781051246573</v>
      </c>
      <c r="Q56" s="62">
        <f t="shared" si="5"/>
        <v>62.522523671256749</v>
      </c>
      <c r="R56" s="54">
        <f t="shared" si="6"/>
        <v>44.267573234937267</v>
      </c>
      <c r="S56" s="37" t="s">
        <v>91</v>
      </c>
      <c r="T56" s="55">
        <f t="shared" si="20"/>
        <v>31</v>
      </c>
      <c r="U56" s="56">
        <f t="shared" si="21"/>
        <v>7435.4774763287433</v>
      </c>
      <c r="V56" s="56">
        <f t="shared" si="22"/>
        <v>929.57136493850669</v>
      </c>
      <c r="W56" s="37" t="str">
        <f t="shared" si="7"/>
        <v>N</v>
      </c>
      <c r="X56" s="56">
        <f t="shared" si="23"/>
        <v>906.10417159056408</v>
      </c>
      <c r="Y56" s="56">
        <f t="shared" si="8"/>
        <v>1009.2253834198993</v>
      </c>
      <c r="Z56" s="56">
        <f t="shared" si="24"/>
        <v>8.0705806777954781</v>
      </c>
      <c r="AA56" s="56">
        <f t="shared" si="25"/>
        <v>4.3666043666363681E-2</v>
      </c>
      <c r="AB56" s="56">
        <f t="shared" si="26"/>
        <v>15.502463320707085</v>
      </c>
      <c r="AC56" s="38"/>
      <c r="AD56" s="16">
        <f t="shared" si="9"/>
        <v>929.57136493850669</v>
      </c>
      <c r="AE56" s="6">
        <f t="shared" si="10"/>
        <v>906.10417159056408</v>
      </c>
      <c r="AF56" s="6">
        <f t="shared" si="11"/>
        <v>1298.1246828742842</v>
      </c>
      <c r="AG56" s="6">
        <f t="shared" si="12"/>
        <v>44.267573234621203</v>
      </c>
      <c r="AH56" s="6">
        <f t="shared" si="13"/>
        <v>656.84749614497082</v>
      </c>
    </row>
    <row r="57" spans="1:34" s="57" customFormat="1" ht="13.5" customHeight="1">
      <c r="A57" s="58">
        <f t="shared" si="27"/>
        <v>40</v>
      </c>
      <c r="B57" s="46">
        <v>7884</v>
      </c>
      <c r="C57" s="47">
        <v>79.400000000000006</v>
      </c>
      <c r="D57" s="47">
        <v>102.1</v>
      </c>
      <c r="E57" s="63">
        <v>145.5</v>
      </c>
      <c r="F57" s="49">
        <f t="shared" si="14"/>
        <v>31</v>
      </c>
      <c r="G57" s="51">
        <f t="shared" si="15"/>
        <v>7441.7899713342895</v>
      </c>
      <c r="H57" s="51">
        <f t="shared" si="16"/>
        <v>923.10668594258152</v>
      </c>
      <c r="I57" s="51">
        <f t="shared" si="17"/>
        <v>935.75594304971844</v>
      </c>
      <c r="J57" s="51">
        <f t="shared" si="0"/>
        <v>1037.9100516078925</v>
      </c>
      <c r="K57" s="52">
        <f t="shared" si="1"/>
        <v>1314.4448024107987</v>
      </c>
      <c r="L57" s="52">
        <f t="shared" si="2"/>
        <v>45.389882420085705</v>
      </c>
      <c r="M57" s="51">
        <f t="shared" si="18"/>
        <v>7.5261214376966139</v>
      </c>
      <c r="N57" s="51">
        <f t="shared" si="19"/>
        <v>7.4193548387097144</v>
      </c>
      <c r="O57" s="62">
        <f t="shared" si="3"/>
        <v>7441.7899713342895</v>
      </c>
      <c r="P57" s="62">
        <f t="shared" si="4"/>
        <v>-1120.5100374397809</v>
      </c>
      <c r="Q57" s="62">
        <f t="shared" si="5"/>
        <v>56.210028665710524</v>
      </c>
      <c r="R57" s="54">
        <f t="shared" si="6"/>
        <v>45.389882420085705</v>
      </c>
      <c r="S57" s="37" t="s">
        <v>91</v>
      </c>
      <c r="T57" s="55">
        <f t="shared" si="20"/>
        <v>31</v>
      </c>
      <c r="U57" s="56">
        <f t="shared" si="21"/>
        <v>7441.7899713342895</v>
      </c>
      <c r="V57" s="56">
        <f t="shared" si="22"/>
        <v>923.10668594258152</v>
      </c>
      <c r="W57" s="37" t="str">
        <f t="shared" si="7"/>
        <v>N</v>
      </c>
      <c r="X57" s="56">
        <f t="shared" si="23"/>
        <v>935.75594304971844</v>
      </c>
      <c r="Y57" s="56">
        <f t="shared" si="8"/>
        <v>1037.9100516078925</v>
      </c>
      <c r="Z57" s="56">
        <f t="shared" si="24"/>
        <v>7.5261214376966139</v>
      </c>
      <c r="AA57" s="56">
        <f t="shared" si="25"/>
        <v>4.0720235687747915E-2</v>
      </c>
      <c r="AB57" s="56">
        <f t="shared" si="26"/>
        <v>15.502142116252568</v>
      </c>
      <c r="AC57" s="38"/>
      <c r="AD57" s="16">
        <f t="shared" si="9"/>
        <v>923.10668594258152</v>
      </c>
      <c r="AE57" s="6">
        <f t="shared" si="10"/>
        <v>935.75594304971844</v>
      </c>
      <c r="AF57" s="6">
        <f t="shared" si="11"/>
        <v>1314.4448024107987</v>
      </c>
      <c r="AG57" s="6">
        <f t="shared" si="12"/>
        <v>45.389882419779589</v>
      </c>
      <c r="AH57" s="6">
        <f t="shared" si="13"/>
        <v>687.18439634603499</v>
      </c>
    </row>
    <row r="58" spans="1:34" s="57" customFormat="1" ht="13.5" customHeight="1">
      <c r="A58" s="58">
        <f t="shared" si="27"/>
        <v>41</v>
      </c>
      <c r="B58" s="46">
        <v>7916</v>
      </c>
      <c r="C58" s="47">
        <v>81.599999999999994</v>
      </c>
      <c r="D58" s="47">
        <v>101.8</v>
      </c>
      <c r="E58" s="63">
        <v>146.1</v>
      </c>
      <c r="F58" s="49">
        <f t="shared" si="14"/>
        <v>32</v>
      </c>
      <c r="G58" s="51">
        <f t="shared" si="15"/>
        <v>7447.0711820153847</v>
      </c>
      <c r="H58" s="51">
        <f t="shared" si="16"/>
        <v>916.57236807438801</v>
      </c>
      <c r="I58" s="51">
        <f t="shared" si="17"/>
        <v>966.63123128823588</v>
      </c>
      <c r="J58" s="51">
        <f t="shared" si="0"/>
        <v>1067.8015333564065</v>
      </c>
      <c r="K58" s="52">
        <f t="shared" si="1"/>
        <v>1332.096409130849</v>
      </c>
      <c r="L58" s="52">
        <f t="shared" si="2"/>
        <v>46.522664006785725</v>
      </c>
      <c r="M58" s="51">
        <f t="shared" si="18"/>
        <v>6.9368943627124358</v>
      </c>
      <c r="N58" s="51">
        <f t="shared" si="19"/>
        <v>6.8749999999999645</v>
      </c>
      <c r="O58" s="62">
        <f t="shared" si="3"/>
        <v>7447.0711820153847</v>
      </c>
      <c r="P58" s="62">
        <f t="shared" si="4"/>
        <v>-1121.5676625323586</v>
      </c>
      <c r="Q58" s="62">
        <f t="shared" si="5"/>
        <v>50.928817984615307</v>
      </c>
      <c r="R58" s="54">
        <f t="shared" si="6"/>
        <v>46.522664006785725</v>
      </c>
      <c r="S58" s="37" t="s">
        <v>91</v>
      </c>
      <c r="T58" s="55">
        <f t="shared" si="20"/>
        <v>32</v>
      </c>
      <c r="U58" s="56">
        <f t="shared" si="21"/>
        <v>7447.0711820153847</v>
      </c>
      <c r="V58" s="56">
        <f t="shared" si="22"/>
        <v>916.57236807438801</v>
      </c>
      <c r="W58" s="37" t="str">
        <f t="shared" si="7"/>
        <v>N</v>
      </c>
      <c r="X58" s="56">
        <f t="shared" si="23"/>
        <v>966.63123128823588</v>
      </c>
      <c r="Y58" s="56">
        <f t="shared" si="8"/>
        <v>1067.8015333564065</v>
      </c>
      <c r="Z58" s="56">
        <f t="shared" si="24"/>
        <v>6.9368943627124358</v>
      </c>
      <c r="AA58" s="56">
        <f t="shared" si="25"/>
        <v>3.8742926877557045E-2</v>
      </c>
      <c r="AB58" s="56">
        <f t="shared" si="26"/>
        <v>16.002001652962246</v>
      </c>
      <c r="AC58" s="38"/>
      <c r="AD58" s="16">
        <f t="shared" si="9"/>
        <v>916.57236807438801</v>
      </c>
      <c r="AE58" s="6">
        <f t="shared" si="10"/>
        <v>966.63123128823588</v>
      </c>
      <c r="AF58" s="6">
        <f t="shared" si="11"/>
        <v>1332.096409130849</v>
      </c>
      <c r="AG58" s="6">
        <f t="shared" si="12"/>
        <v>46.522664006489769</v>
      </c>
      <c r="AH58" s="6">
        <f t="shared" si="13"/>
        <v>718.7258319978514</v>
      </c>
    </row>
    <row r="59" spans="1:34" s="57" customFormat="1" ht="13.5" customHeight="1">
      <c r="A59" s="58">
        <f t="shared" si="27"/>
        <v>42</v>
      </c>
      <c r="B59" s="46">
        <v>7947</v>
      </c>
      <c r="C59" s="47">
        <v>83.3</v>
      </c>
      <c r="D59" s="47">
        <v>102</v>
      </c>
      <c r="E59" s="63">
        <v>146</v>
      </c>
      <c r="F59" s="49">
        <f t="shared" si="14"/>
        <v>31</v>
      </c>
      <c r="G59" s="51">
        <f t="shared" si="15"/>
        <v>7451.1441682543227</v>
      </c>
      <c r="H59" s="51">
        <f t="shared" si="16"/>
        <v>910.235588698166</v>
      </c>
      <c r="I59" s="51">
        <f t="shared" si="17"/>
        <v>996.70089295350704</v>
      </c>
      <c r="J59" s="51">
        <f t="shared" si="0"/>
        <v>1096.9162417037649</v>
      </c>
      <c r="K59" s="52">
        <f t="shared" si="1"/>
        <v>1349.793131167519</v>
      </c>
      <c r="L59" s="52">
        <f t="shared" si="2"/>
        <v>47.596156779657292</v>
      </c>
      <c r="M59" s="51">
        <f t="shared" si="18"/>
        <v>5.5210392709967273</v>
      </c>
      <c r="N59" s="51">
        <f t="shared" si="19"/>
        <v>5.4838709677419448</v>
      </c>
      <c r="O59" s="62">
        <f t="shared" si="3"/>
        <v>7451.1441682543227</v>
      </c>
      <c r="P59" s="62">
        <f t="shared" si="4"/>
        <v>-1122.6239417199749</v>
      </c>
      <c r="Q59" s="62">
        <f t="shared" si="5"/>
        <v>46.855831745677278</v>
      </c>
      <c r="R59" s="54">
        <f t="shared" si="6"/>
        <v>47.596156779657292</v>
      </c>
      <c r="S59" s="37" t="s">
        <v>91</v>
      </c>
      <c r="T59" s="55">
        <f t="shared" si="20"/>
        <v>31</v>
      </c>
      <c r="U59" s="56">
        <f t="shared" si="21"/>
        <v>7451.1441682543227</v>
      </c>
      <c r="V59" s="56">
        <f t="shared" si="22"/>
        <v>910.235588698166</v>
      </c>
      <c r="W59" s="37" t="str">
        <f t="shared" si="7"/>
        <v>N</v>
      </c>
      <c r="X59" s="56">
        <f t="shared" si="23"/>
        <v>996.70089295350704</v>
      </c>
      <c r="Y59" s="56">
        <f t="shared" si="8"/>
        <v>1096.9162417037649</v>
      </c>
      <c r="Z59" s="56">
        <f t="shared" si="24"/>
        <v>5.5210392709967273</v>
      </c>
      <c r="AA59" s="56">
        <f t="shared" si="25"/>
        <v>2.9871697157348116E-2</v>
      </c>
      <c r="AB59" s="56">
        <f t="shared" si="26"/>
        <v>15.501152680648531</v>
      </c>
      <c r="AC59" s="38"/>
      <c r="AD59" s="16">
        <f t="shared" si="9"/>
        <v>910.235588698166</v>
      </c>
      <c r="AE59" s="6">
        <f t="shared" si="10"/>
        <v>996.70089295350704</v>
      </c>
      <c r="AF59" s="6">
        <f t="shared" si="11"/>
        <v>1349.793131167519</v>
      </c>
      <c r="AG59" s="6">
        <f t="shared" si="12"/>
        <v>47.596156779371043</v>
      </c>
      <c r="AH59" s="6">
        <f t="shared" si="13"/>
        <v>749.43777755336134</v>
      </c>
    </row>
    <row r="60" spans="1:34" s="57" customFormat="1" ht="13.5" customHeight="1">
      <c r="A60" s="58">
        <f t="shared" si="27"/>
        <v>43</v>
      </c>
      <c r="B60" s="46">
        <v>7978</v>
      </c>
      <c r="C60" s="47">
        <v>85</v>
      </c>
      <c r="D60" s="47">
        <v>102.1</v>
      </c>
      <c r="E60" s="63">
        <v>146</v>
      </c>
      <c r="F60" s="49">
        <f t="shared" si="14"/>
        <v>31</v>
      </c>
      <c r="G60" s="51">
        <f t="shared" si="15"/>
        <v>7454.3037112796601</v>
      </c>
      <c r="H60" s="51">
        <f t="shared" si="16"/>
        <v>903.79776808714223</v>
      </c>
      <c r="I60" s="51">
        <f t="shared" si="17"/>
        <v>1026.8588274570382</v>
      </c>
      <c r="J60" s="51">
        <f t="shared" si="0"/>
        <v>1126.1067155738556</v>
      </c>
      <c r="K60" s="52">
        <f t="shared" si="1"/>
        <v>1367.9508240889886</v>
      </c>
      <c r="L60" s="52">
        <f t="shared" si="2"/>
        <v>48.64712898870583</v>
      </c>
      <c r="M60" s="51">
        <f t="shared" si="18"/>
        <v>5.4932530778401905</v>
      </c>
      <c r="N60" s="51">
        <f t="shared" si="19"/>
        <v>5.4838709677419448</v>
      </c>
      <c r="O60" s="62">
        <f t="shared" si="3"/>
        <v>7454.3037112796601</v>
      </c>
      <c r="P60" s="62">
        <f t="shared" si="4"/>
        <v>-1123.6032865619704</v>
      </c>
      <c r="Q60" s="62">
        <f t="shared" si="5"/>
        <v>43.696288720339908</v>
      </c>
      <c r="R60" s="54">
        <f t="shared" si="6"/>
        <v>48.64712898870583</v>
      </c>
      <c r="S60" s="37" t="s">
        <v>91</v>
      </c>
      <c r="T60" s="55">
        <f t="shared" si="20"/>
        <v>31</v>
      </c>
      <c r="U60" s="56">
        <f t="shared" si="21"/>
        <v>7454.3037112796601</v>
      </c>
      <c r="V60" s="56">
        <f t="shared" si="22"/>
        <v>903.79776808714223</v>
      </c>
      <c r="W60" s="37" t="str">
        <f t="shared" si="7"/>
        <v>N</v>
      </c>
      <c r="X60" s="56">
        <f t="shared" si="23"/>
        <v>1026.8588274570382</v>
      </c>
      <c r="Y60" s="56">
        <f t="shared" si="8"/>
        <v>1126.1067155738556</v>
      </c>
      <c r="Z60" s="56">
        <f t="shared" si="24"/>
        <v>5.4932530778401905</v>
      </c>
      <c r="AA60" s="56">
        <f t="shared" si="25"/>
        <v>2.9721359384623343E-2</v>
      </c>
      <c r="AB60" s="56">
        <f t="shared" si="26"/>
        <v>15.501141106438865</v>
      </c>
      <c r="AC60" s="38"/>
      <c r="AD60" s="16">
        <f t="shared" si="9"/>
        <v>903.79776808714223</v>
      </c>
      <c r="AE60" s="6">
        <f t="shared" si="10"/>
        <v>1026.8588274570382</v>
      </c>
      <c r="AF60" s="6">
        <f t="shared" si="11"/>
        <v>1367.9508240889886</v>
      </c>
      <c r="AG60" s="6">
        <f t="shared" si="12"/>
        <v>48.647128988429102</v>
      </c>
      <c r="AH60" s="6">
        <f t="shared" si="13"/>
        <v>780.25964367823201</v>
      </c>
    </row>
    <row r="61" spans="1:34" s="57" customFormat="1" ht="13.5" customHeight="1">
      <c r="A61" s="58">
        <f t="shared" si="27"/>
        <v>44</v>
      </c>
      <c r="B61" s="46">
        <v>8010</v>
      </c>
      <c r="C61" s="47">
        <v>86.9</v>
      </c>
      <c r="D61" s="47">
        <v>102.1</v>
      </c>
      <c r="E61" s="63">
        <v>146.4</v>
      </c>
      <c r="F61" s="49">
        <f t="shared" si="14"/>
        <v>32</v>
      </c>
      <c r="G61" s="51">
        <f t="shared" si="15"/>
        <v>7456.5636712759406</v>
      </c>
      <c r="H61" s="51">
        <f t="shared" si="16"/>
        <v>897.10703137738858</v>
      </c>
      <c r="I61" s="51">
        <f t="shared" si="17"/>
        <v>1058.0683258227159</v>
      </c>
      <c r="J61" s="51">
        <f t="shared" si="0"/>
        <v>1156.3116718222984</v>
      </c>
      <c r="K61" s="52">
        <f t="shared" si="1"/>
        <v>1387.1948701808394</v>
      </c>
      <c r="L61" s="52">
        <f t="shared" si="2"/>
        <v>49.706305284817375</v>
      </c>
      <c r="M61" s="51">
        <f t="shared" si="18"/>
        <v>5.9375017904934166</v>
      </c>
      <c r="N61" s="51">
        <f t="shared" si="19"/>
        <v>5.9375000000000178</v>
      </c>
      <c r="O61" s="62">
        <f t="shared" si="3"/>
        <v>7456.5636712759406</v>
      </c>
      <c r="P61" s="62">
        <f t="shared" si="4"/>
        <v>-1124.5891704189773</v>
      </c>
      <c r="Q61" s="62">
        <f t="shared" si="5"/>
        <v>41.436328724059422</v>
      </c>
      <c r="R61" s="54">
        <f t="shared" si="6"/>
        <v>49.706305284817375</v>
      </c>
      <c r="S61" s="37" t="s">
        <v>91</v>
      </c>
      <c r="T61" s="55">
        <f t="shared" si="20"/>
        <v>32</v>
      </c>
      <c r="U61" s="56">
        <f t="shared" si="21"/>
        <v>7456.5636712759406</v>
      </c>
      <c r="V61" s="56">
        <f t="shared" si="22"/>
        <v>897.10703137738858</v>
      </c>
      <c r="W61" s="37" t="str">
        <f t="shared" si="7"/>
        <v>N</v>
      </c>
      <c r="X61" s="56">
        <f t="shared" si="23"/>
        <v>1058.0683258227159</v>
      </c>
      <c r="Y61" s="56">
        <f t="shared" si="8"/>
        <v>1156.3116718222984</v>
      </c>
      <c r="Z61" s="56">
        <f t="shared" si="24"/>
        <v>5.9375017904934166</v>
      </c>
      <c r="AA61" s="56">
        <f t="shared" si="25"/>
        <v>3.3161265787893975E-2</v>
      </c>
      <c r="AB61" s="56">
        <f t="shared" si="26"/>
        <v>16.001466387319233</v>
      </c>
      <c r="AC61" s="38"/>
      <c r="AD61" s="16">
        <f t="shared" si="9"/>
        <v>897.10703137738858</v>
      </c>
      <c r="AE61" s="6">
        <f t="shared" si="10"/>
        <v>1058.0683258227159</v>
      </c>
      <c r="AF61" s="6">
        <f t="shared" si="11"/>
        <v>1387.1948701808394</v>
      </c>
      <c r="AG61" s="6">
        <f t="shared" si="12"/>
        <v>49.706305284550268</v>
      </c>
      <c r="AH61" s="6">
        <f t="shared" si="13"/>
        <v>812.16304128690342</v>
      </c>
    </row>
    <row r="62" spans="1:34" s="57" customFormat="1" ht="13.5" customHeight="1">
      <c r="A62" s="58">
        <f t="shared" si="27"/>
        <v>45</v>
      </c>
      <c r="B62" s="46">
        <v>8041</v>
      </c>
      <c r="C62" s="47">
        <v>88.1</v>
      </c>
      <c r="D62" s="47">
        <v>101.9</v>
      </c>
      <c r="E62" s="63">
        <v>152.19999999999999</v>
      </c>
      <c r="F62" s="49">
        <f t="shared" si="14"/>
        <v>31</v>
      </c>
      <c r="G62" s="51">
        <f t="shared" si="15"/>
        <v>7457.9158489406154</v>
      </c>
      <c r="H62" s="51">
        <f t="shared" si="16"/>
        <v>890.66804856705687</v>
      </c>
      <c r="I62" s="51">
        <f t="shared" si="17"/>
        <v>1088.3614770977731</v>
      </c>
      <c r="J62" s="51">
        <f t="shared" si="0"/>
        <v>1185.6362856238375</v>
      </c>
      <c r="K62" s="52">
        <f t="shared" si="1"/>
        <v>1406.3499840255611</v>
      </c>
      <c r="L62" s="52">
        <f t="shared" si="2"/>
        <v>50.70458710928672</v>
      </c>
      <c r="M62" s="51">
        <f t="shared" si="18"/>
        <v>3.9242622256631816</v>
      </c>
      <c r="N62" s="51">
        <f t="shared" si="19"/>
        <v>3.8709677419354471</v>
      </c>
      <c r="O62" s="62">
        <f t="shared" si="3"/>
        <v>7457.9158489406154</v>
      </c>
      <c r="P62" s="62">
        <f t="shared" si="4"/>
        <v>-1125.5998010787214</v>
      </c>
      <c r="Q62" s="62">
        <f t="shared" si="5"/>
        <v>40.084151059384567</v>
      </c>
      <c r="R62" s="54">
        <f t="shared" si="6"/>
        <v>50.70458710928672</v>
      </c>
      <c r="S62" s="37" t="s">
        <v>91</v>
      </c>
      <c r="T62" s="55">
        <f t="shared" si="20"/>
        <v>31</v>
      </c>
      <c r="U62" s="56">
        <f t="shared" si="21"/>
        <v>7457.9158489406154</v>
      </c>
      <c r="V62" s="56">
        <f t="shared" si="22"/>
        <v>890.66804856705687</v>
      </c>
      <c r="W62" s="37" t="str">
        <f t="shared" si="7"/>
        <v>N</v>
      </c>
      <c r="X62" s="56">
        <f t="shared" si="23"/>
        <v>1088.3614770977731</v>
      </c>
      <c r="Y62" s="56">
        <f t="shared" si="8"/>
        <v>1185.6362856238375</v>
      </c>
      <c r="Z62" s="56">
        <f t="shared" si="24"/>
        <v>3.9242622256631816</v>
      </c>
      <c r="AA62" s="56">
        <f t="shared" si="25"/>
        <v>2.1232301930333604E-2</v>
      </c>
      <c r="AB62" s="56">
        <f t="shared" si="26"/>
        <v>15.500582323335234</v>
      </c>
      <c r="AC62" s="38"/>
      <c r="AD62" s="16">
        <f t="shared" si="9"/>
        <v>890.66804856705687</v>
      </c>
      <c r="AE62" s="6">
        <f t="shared" si="10"/>
        <v>1088.3614770977731</v>
      </c>
      <c r="AF62" s="6">
        <f t="shared" si="11"/>
        <v>1406.3499840255611</v>
      </c>
      <c r="AG62" s="6">
        <f t="shared" si="12"/>
        <v>50.704587109028701</v>
      </c>
      <c r="AH62" s="6">
        <f t="shared" si="13"/>
        <v>843.11646015259294</v>
      </c>
    </row>
    <row r="63" spans="1:34" s="57" customFormat="1" ht="13.5" customHeight="1">
      <c r="A63" s="58">
        <f t="shared" si="27"/>
        <v>46</v>
      </c>
      <c r="B63" s="46">
        <v>8073</v>
      </c>
      <c r="C63" s="47">
        <v>88.6</v>
      </c>
      <c r="D63" s="47">
        <v>102.1</v>
      </c>
      <c r="E63" s="63">
        <v>152.19999999999999</v>
      </c>
      <c r="F63" s="49">
        <f t="shared" si="14"/>
        <v>32</v>
      </c>
      <c r="G63" s="51">
        <f t="shared" si="15"/>
        <v>7458.8372534275113</v>
      </c>
      <c r="H63" s="51">
        <f t="shared" si="16"/>
        <v>884.01765069917815</v>
      </c>
      <c r="I63" s="51">
        <f t="shared" si="17"/>
        <v>1119.6491053974019</v>
      </c>
      <c r="J63" s="51">
        <f t="shared" si="0"/>
        <v>1215.9235769553666</v>
      </c>
      <c r="K63" s="52">
        <f t="shared" si="1"/>
        <v>1426.5697760589549</v>
      </c>
      <c r="L63" s="52">
        <f t="shared" si="2"/>
        <v>51.707184217909301</v>
      </c>
      <c r="M63" s="51">
        <f t="shared" si="18"/>
        <v>1.6827681635818548</v>
      </c>
      <c r="N63" s="51">
        <f t="shared" si="19"/>
        <v>1.5625</v>
      </c>
      <c r="O63" s="62">
        <f t="shared" si="3"/>
        <v>7458.8372534275113</v>
      </c>
      <c r="P63" s="62">
        <f t="shared" si="4"/>
        <v>-1126.6435768706958</v>
      </c>
      <c r="Q63" s="62">
        <f t="shared" si="5"/>
        <v>39.162746572488686</v>
      </c>
      <c r="R63" s="54">
        <f t="shared" si="6"/>
        <v>51.707184217909301</v>
      </c>
      <c r="S63" s="37" t="s">
        <v>91</v>
      </c>
      <c r="T63" s="55">
        <f t="shared" si="20"/>
        <v>32</v>
      </c>
      <c r="U63" s="56">
        <f t="shared" si="21"/>
        <v>7458.8372534275113</v>
      </c>
      <c r="V63" s="56">
        <f t="shared" si="22"/>
        <v>884.01765069917815</v>
      </c>
      <c r="W63" s="37" t="str">
        <f t="shared" si="7"/>
        <v>N</v>
      </c>
      <c r="X63" s="56">
        <f t="shared" si="23"/>
        <v>1119.6491053974019</v>
      </c>
      <c r="Y63" s="56">
        <f t="shared" si="8"/>
        <v>1215.9235769553666</v>
      </c>
      <c r="Z63" s="56">
        <f t="shared" si="24"/>
        <v>1.6827681635818548</v>
      </c>
      <c r="AA63" s="56">
        <f t="shared" si="25"/>
        <v>9.3983504007174087E-3</v>
      </c>
      <c r="AB63" s="56">
        <f t="shared" si="26"/>
        <v>16.000117773027284</v>
      </c>
      <c r="AC63" s="38"/>
      <c r="AD63" s="16">
        <f t="shared" si="9"/>
        <v>884.01765069917815</v>
      </c>
      <c r="AE63" s="6">
        <f t="shared" si="10"/>
        <v>1119.6491053974019</v>
      </c>
      <c r="AF63" s="6">
        <f t="shared" si="11"/>
        <v>1426.5697760589549</v>
      </c>
      <c r="AG63" s="6">
        <f t="shared" si="12"/>
        <v>51.707184217660426</v>
      </c>
      <c r="AH63" s="6">
        <f t="shared" si="13"/>
        <v>875.08603957605283</v>
      </c>
    </row>
    <row r="64" spans="1:34" s="57" customFormat="1" ht="13.5" customHeight="1">
      <c r="A64" s="58">
        <f t="shared" si="27"/>
        <v>47</v>
      </c>
      <c r="B64" s="46">
        <v>8103</v>
      </c>
      <c r="C64" s="47">
        <v>89.3</v>
      </c>
      <c r="D64" s="47">
        <v>102</v>
      </c>
      <c r="E64" s="63">
        <v>152.19999999999999</v>
      </c>
      <c r="F64" s="49">
        <f t="shared" si="14"/>
        <v>30</v>
      </c>
      <c r="G64" s="51">
        <f t="shared" si="15"/>
        <v>7459.3869980898871</v>
      </c>
      <c r="H64" s="51">
        <f t="shared" si="16"/>
        <v>877.75578876259726</v>
      </c>
      <c r="I64" s="51">
        <f t="shared" si="17"/>
        <v>1148.9829671090818</v>
      </c>
      <c r="J64" s="51">
        <f t="shared" si="0"/>
        <v>1244.3164192693278</v>
      </c>
      <c r="K64" s="52">
        <f t="shared" si="1"/>
        <v>1445.8966364899804</v>
      </c>
      <c r="L64" s="52">
        <f t="shared" si="2"/>
        <v>52.622288408991757</v>
      </c>
      <c r="M64" s="51">
        <f t="shared" si="18"/>
        <v>2.3570165754718118</v>
      </c>
      <c r="N64" s="51">
        <f t="shared" si="19"/>
        <v>2.3333333333333428</v>
      </c>
      <c r="O64" s="62">
        <f t="shared" si="3"/>
        <v>7459.3869980898871</v>
      </c>
      <c r="P64" s="62">
        <f t="shared" si="4"/>
        <v>-1127.596203288886</v>
      </c>
      <c r="Q64" s="62">
        <f t="shared" si="5"/>
        <v>38.613001910112871</v>
      </c>
      <c r="R64" s="54">
        <f t="shared" si="6"/>
        <v>52.622288408991757</v>
      </c>
      <c r="S64" s="37" t="s">
        <v>91</v>
      </c>
      <c r="T64" s="55">
        <f t="shared" si="20"/>
        <v>30</v>
      </c>
      <c r="U64" s="56">
        <f t="shared" si="21"/>
        <v>7459.3869980898871</v>
      </c>
      <c r="V64" s="56">
        <f t="shared" si="22"/>
        <v>877.75578876259726</v>
      </c>
      <c r="W64" s="37" t="str">
        <f t="shared" si="7"/>
        <v>N</v>
      </c>
      <c r="X64" s="56">
        <f t="shared" si="23"/>
        <v>1148.9829671090818</v>
      </c>
      <c r="Y64" s="56">
        <f t="shared" si="8"/>
        <v>1244.3164192693278</v>
      </c>
      <c r="Z64" s="56">
        <f t="shared" si="24"/>
        <v>2.3570165754718118</v>
      </c>
      <c r="AA64" s="56">
        <f t="shared" si="25"/>
        <v>1.234130992981936E-2</v>
      </c>
      <c r="AB64" s="56">
        <f t="shared" si="26"/>
        <v>15.000190387813239</v>
      </c>
      <c r="AC64" s="38"/>
      <c r="AD64" s="16">
        <f t="shared" si="9"/>
        <v>877.75578876259726</v>
      </c>
      <c r="AE64" s="6">
        <f t="shared" si="10"/>
        <v>1148.9829671090818</v>
      </c>
      <c r="AF64" s="6">
        <f t="shared" si="11"/>
        <v>1445.8966364899804</v>
      </c>
      <c r="AG64" s="6">
        <f t="shared" si="12"/>
        <v>52.622288408751203</v>
      </c>
      <c r="AH64" s="6">
        <f t="shared" si="13"/>
        <v>905.06568034675126</v>
      </c>
    </row>
    <row r="65" spans="1:34" s="57" customFormat="1" ht="13.5" customHeight="1">
      <c r="A65" s="58">
        <f t="shared" si="27"/>
        <v>48</v>
      </c>
      <c r="B65" s="46">
        <v>8135</v>
      </c>
      <c r="C65" s="47">
        <v>89.5</v>
      </c>
      <c r="D65" s="47">
        <v>102.1</v>
      </c>
      <c r="E65" s="63">
        <v>153.1</v>
      </c>
      <c r="F65" s="49">
        <f t="shared" si="14"/>
        <v>32</v>
      </c>
      <c r="G65" s="51">
        <f t="shared" si="15"/>
        <v>7459.7220950965357</v>
      </c>
      <c r="H65" s="51">
        <f t="shared" si="16"/>
        <v>871.07567219498969</v>
      </c>
      <c r="I65" s="51">
        <f t="shared" si="17"/>
        <v>1180.2761365390886</v>
      </c>
      <c r="J65" s="51">
        <f t="shared" si="0"/>
        <v>1274.6057149994017</v>
      </c>
      <c r="K65" s="52">
        <f t="shared" si="1"/>
        <v>1466.9098762956062</v>
      </c>
      <c r="L65" s="52">
        <f t="shared" si="2"/>
        <v>53.571672399154089</v>
      </c>
      <c r="M65" s="51">
        <f t="shared" si="18"/>
        <v>0.69876449919061334</v>
      </c>
      <c r="N65" s="51">
        <f t="shared" si="19"/>
        <v>0.62500000000000888</v>
      </c>
      <c r="O65" s="62">
        <f t="shared" si="3"/>
        <v>7459.7220950965357</v>
      </c>
      <c r="P65" s="62">
        <f t="shared" si="4"/>
        <v>-1128.6124552334206</v>
      </c>
      <c r="Q65" s="62">
        <f t="shared" si="5"/>
        <v>38.277904903464332</v>
      </c>
      <c r="R65" s="54">
        <f t="shared" si="6"/>
        <v>53.571672399154089</v>
      </c>
      <c r="S65" s="37" t="s">
        <v>91</v>
      </c>
      <c r="T65" s="55">
        <f t="shared" si="20"/>
        <v>32</v>
      </c>
      <c r="U65" s="56">
        <f t="shared" si="21"/>
        <v>7459.7220950965357</v>
      </c>
      <c r="V65" s="56">
        <f t="shared" si="22"/>
        <v>871.07567219498969</v>
      </c>
      <c r="W65" s="37" t="str">
        <f t="shared" si="7"/>
        <v>N</v>
      </c>
      <c r="X65" s="56">
        <f t="shared" si="23"/>
        <v>1180.2761365390886</v>
      </c>
      <c r="Y65" s="56">
        <f t="shared" si="8"/>
        <v>1274.6057149994017</v>
      </c>
      <c r="Z65" s="56">
        <f t="shared" si="24"/>
        <v>0.69876449919061334</v>
      </c>
      <c r="AA65" s="56">
        <f t="shared" si="25"/>
        <v>3.9026371862161454E-3</v>
      </c>
      <c r="AB65" s="56">
        <f t="shared" si="26"/>
        <v>16.00002030746694</v>
      </c>
      <c r="AC65" s="38"/>
      <c r="AD65" s="16">
        <f t="shared" si="9"/>
        <v>871.07567219498969</v>
      </c>
      <c r="AE65" s="6">
        <f t="shared" si="10"/>
        <v>1180.2761365390886</v>
      </c>
      <c r="AF65" s="6">
        <f t="shared" si="11"/>
        <v>1466.9098762956062</v>
      </c>
      <c r="AG65" s="6">
        <f t="shared" si="12"/>
        <v>53.571672398922153</v>
      </c>
      <c r="AH65" s="6">
        <f t="shared" si="13"/>
        <v>937.04776349211829</v>
      </c>
    </row>
    <row r="66" spans="1:34" s="57" customFormat="1" ht="13.5" customHeight="1">
      <c r="A66" s="58">
        <f t="shared" si="27"/>
        <v>49</v>
      </c>
      <c r="B66" s="46">
        <v>8167</v>
      </c>
      <c r="C66" s="47">
        <v>89.6</v>
      </c>
      <c r="D66" s="47">
        <v>102.1</v>
      </c>
      <c r="E66" s="63">
        <v>153.1</v>
      </c>
      <c r="F66" s="49">
        <f t="shared" si="14"/>
        <v>32</v>
      </c>
      <c r="G66" s="51">
        <f t="shared" si="15"/>
        <v>7459.9734198930764</v>
      </c>
      <c r="H66" s="51">
        <f t="shared" si="16"/>
        <v>864.36808591756676</v>
      </c>
      <c r="I66" s="51">
        <f t="shared" si="17"/>
        <v>1211.564231115834</v>
      </c>
      <c r="J66" s="51">
        <f t="shared" si="0"/>
        <v>1304.8867376776793</v>
      </c>
      <c r="K66" s="52">
        <f t="shared" si="1"/>
        <v>1488.2943506148574</v>
      </c>
      <c r="L66" s="52">
        <f t="shared" si="2"/>
        <v>54.494743448601135</v>
      </c>
      <c r="M66" s="51">
        <f t="shared" si="18"/>
        <v>0.31250179049372645</v>
      </c>
      <c r="N66" s="51">
        <f t="shared" si="19"/>
        <v>0.31249999999998224</v>
      </c>
      <c r="O66" s="62">
        <f t="shared" si="3"/>
        <v>7459.9734198930764</v>
      </c>
      <c r="P66" s="62">
        <f t="shared" si="4"/>
        <v>-1129.6008218838001</v>
      </c>
      <c r="Q66" s="62">
        <f t="shared" si="5"/>
        <v>38.026580106923575</v>
      </c>
      <c r="R66" s="54">
        <f t="shared" si="6"/>
        <v>54.494743448601135</v>
      </c>
      <c r="S66" s="37" t="s">
        <v>91</v>
      </c>
      <c r="T66" s="55">
        <f t="shared" si="20"/>
        <v>32</v>
      </c>
      <c r="U66" s="56">
        <f t="shared" si="21"/>
        <v>7459.9734198930764</v>
      </c>
      <c r="V66" s="56">
        <f t="shared" si="22"/>
        <v>864.36808591756676</v>
      </c>
      <c r="W66" s="37" t="str">
        <f t="shared" si="7"/>
        <v>N</v>
      </c>
      <c r="X66" s="56">
        <f t="shared" si="23"/>
        <v>1211.564231115834</v>
      </c>
      <c r="Y66" s="56">
        <f t="shared" si="8"/>
        <v>1304.8867376776793</v>
      </c>
      <c r="Z66" s="56">
        <f t="shared" si="24"/>
        <v>0.31250179049372645</v>
      </c>
      <c r="AA66" s="56">
        <f t="shared" si="25"/>
        <v>1.7453392519977736E-3</v>
      </c>
      <c r="AB66" s="56">
        <f t="shared" si="26"/>
        <v>16.000004061613378</v>
      </c>
      <c r="AC66" s="38"/>
      <c r="AD66" s="16">
        <f t="shared" si="9"/>
        <v>864.36808591756676</v>
      </c>
      <c r="AE66" s="6">
        <f t="shared" si="10"/>
        <v>1211.564231115834</v>
      </c>
      <c r="AF66" s="6">
        <f t="shared" si="11"/>
        <v>1488.2943506148574</v>
      </c>
      <c r="AG66" s="6">
        <f t="shared" si="12"/>
        <v>54.494743448377548</v>
      </c>
      <c r="AH66" s="6">
        <f t="shared" si="13"/>
        <v>969.03150478792145</v>
      </c>
    </row>
    <row r="67" spans="1:34" s="57" customFormat="1" ht="13.5" customHeight="1">
      <c r="A67" s="58">
        <f t="shared" si="27"/>
        <v>50</v>
      </c>
      <c r="B67" s="46">
        <v>8198</v>
      </c>
      <c r="C67" s="47">
        <v>89.8</v>
      </c>
      <c r="D67" s="47">
        <v>102.3</v>
      </c>
      <c r="E67" s="63">
        <v>152.19999999999999</v>
      </c>
      <c r="F67" s="49">
        <f t="shared" si="14"/>
        <v>31</v>
      </c>
      <c r="G67" s="51">
        <f t="shared" si="15"/>
        <v>7460.1357348542533</v>
      </c>
      <c r="H67" s="51">
        <f t="shared" si="16"/>
        <v>857.81711319657381</v>
      </c>
      <c r="I67" s="51">
        <f t="shared" si="17"/>
        <v>1241.863677624209</v>
      </c>
      <c r="J67" s="51">
        <f t="shared" si="0"/>
        <v>1334.2044205347663</v>
      </c>
      <c r="K67" s="52">
        <f t="shared" si="1"/>
        <v>1509.3295178638855</v>
      </c>
      <c r="L67" s="52">
        <f t="shared" si="2"/>
        <v>55.365229854689964</v>
      </c>
      <c r="M67" s="51">
        <f t="shared" si="18"/>
        <v>0.91238990300416456</v>
      </c>
      <c r="N67" s="51">
        <f t="shared" si="19"/>
        <v>0.64516129032258984</v>
      </c>
      <c r="O67" s="62">
        <f t="shared" si="3"/>
        <v>7460.1357348542533</v>
      </c>
      <c r="P67" s="62">
        <f t="shared" si="4"/>
        <v>-1130.5042371116749</v>
      </c>
      <c r="Q67" s="62">
        <f t="shared" si="5"/>
        <v>37.864265145746685</v>
      </c>
      <c r="R67" s="54">
        <f t="shared" si="6"/>
        <v>55.365229854689964</v>
      </c>
      <c r="S67" s="37" t="s">
        <v>91</v>
      </c>
      <c r="T67" s="55">
        <f t="shared" si="20"/>
        <v>31</v>
      </c>
      <c r="U67" s="56">
        <f t="shared" si="21"/>
        <v>7460.1357348542533</v>
      </c>
      <c r="V67" s="56">
        <f t="shared" si="22"/>
        <v>857.81711319657381</v>
      </c>
      <c r="W67" s="37" t="str">
        <f t="shared" si="7"/>
        <v>N</v>
      </c>
      <c r="X67" s="56">
        <f t="shared" si="23"/>
        <v>1241.863677624209</v>
      </c>
      <c r="Y67" s="56">
        <f t="shared" si="8"/>
        <v>1334.2044205347663</v>
      </c>
      <c r="Z67" s="56">
        <f t="shared" si="24"/>
        <v>0.91238990300416456</v>
      </c>
      <c r="AA67" s="56">
        <f t="shared" si="25"/>
        <v>4.9365044395060561E-3</v>
      </c>
      <c r="AB67" s="56">
        <f t="shared" si="26"/>
        <v>15.500031476799977</v>
      </c>
      <c r="AC67" s="38"/>
      <c r="AD67" s="16">
        <f t="shared" si="9"/>
        <v>857.81711319657381</v>
      </c>
      <c r="AE67" s="6">
        <f t="shared" si="10"/>
        <v>1241.863677624209</v>
      </c>
      <c r="AF67" s="6">
        <f t="shared" si="11"/>
        <v>1509.3295178638855</v>
      </c>
      <c r="AG67" s="6">
        <f t="shared" si="12"/>
        <v>55.365229854474215</v>
      </c>
      <c r="AH67" s="6">
        <f t="shared" si="13"/>
        <v>1000.0178815240149</v>
      </c>
    </row>
    <row r="68" spans="1:34" s="57" customFormat="1" ht="13.5" customHeight="1">
      <c r="A68" s="58">
        <f t="shared" si="27"/>
        <v>51</v>
      </c>
      <c r="B68" s="46">
        <v>8293</v>
      </c>
      <c r="C68" s="47">
        <v>89.6</v>
      </c>
      <c r="D68" s="47">
        <v>102.6</v>
      </c>
      <c r="E68" s="63">
        <v>154.9</v>
      </c>
      <c r="F68" s="49">
        <f t="shared" si="14"/>
        <v>95</v>
      </c>
      <c r="G68" s="51">
        <f t="shared" si="15"/>
        <v>7460.6331523020881</v>
      </c>
      <c r="H68" s="51">
        <f t="shared" si="16"/>
        <v>837.33661245524149</v>
      </c>
      <c r="I68" s="51">
        <f t="shared" si="17"/>
        <v>1334.6282823138492</v>
      </c>
      <c r="J68" s="51">
        <f t="shared" si="0"/>
        <v>1423.91334452001</v>
      </c>
      <c r="K68" s="52">
        <f t="shared" si="1"/>
        <v>1575.5523648898613</v>
      </c>
      <c r="L68" s="52">
        <f t="shared" si="2"/>
        <v>57.896122469249299</v>
      </c>
      <c r="M68" s="51">
        <f t="shared" si="18"/>
        <v>0.37952807935103267</v>
      </c>
      <c r="N68" s="51">
        <f t="shared" si="19"/>
        <v>-0.21052631578947667</v>
      </c>
      <c r="O68" s="62">
        <f t="shared" si="3"/>
        <v>7460.6331523020881</v>
      </c>
      <c r="P68" s="62">
        <f t="shared" si="4"/>
        <v>-1132.8584113675859</v>
      </c>
      <c r="Q68" s="62">
        <f t="shared" si="5"/>
        <v>37.366847697911908</v>
      </c>
      <c r="R68" s="54">
        <f t="shared" si="6"/>
        <v>57.896122469249299</v>
      </c>
      <c r="S68" s="37" t="s">
        <v>91</v>
      </c>
      <c r="T68" s="55">
        <f t="shared" si="20"/>
        <v>95</v>
      </c>
      <c r="U68" s="56">
        <f t="shared" si="21"/>
        <v>7460.6331523020881</v>
      </c>
      <c r="V68" s="56">
        <f t="shared" si="22"/>
        <v>837.33661245524149</v>
      </c>
      <c r="W68" s="37" t="str">
        <f t="shared" si="7"/>
        <v>N</v>
      </c>
      <c r="X68" s="56">
        <f t="shared" si="23"/>
        <v>1334.6282823138492</v>
      </c>
      <c r="Y68" s="56">
        <f t="shared" si="8"/>
        <v>1423.91334452001</v>
      </c>
      <c r="Z68" s="56">
        <f t="shared" si="24"/>
        <v>0.37952807935103267</v>
      </c>
      <c r="AA68" s="56">
        <f t="shared" si="25"/>
        <v>6.2928138590235324E-3</v>
      </c>
      <c r="AB68" s="56">
        <f t="shared" si="26"/>
        <v>47.500156748666349</v>
      </c>
      <c r="AC68" s="38"/>
      <c r="AD68" s="16">
        <f t="shared" si="9"/>
        <v>837.33661245524149</v>
      </c>
      <c r="AE68" s="6">
        <f t="shared" si="10"/>
        <v>1334.6282823138492</v>
      </c>
      <c r="AF68" s="6">
        <f t="shared" si="11"/>
        <v>1575.5523648898613</v>
      </c>
      <c r="AG68" s="6">
        <f t="shared" si="12"/>
        <v>57.896122469056039</v>
      </c>
      <c r="AH68" s="6">
        <f t="shared" si="13"/>
        <v>1094.9872484662753</v>
      </c>
    </row>
    <row r="69" spans="1:34" s="57" customFormat="1" ht="14.1" customHeight="1">
      <c r="A69" s="58">
        <f t="shared" si="27"/>
        <v>52</v>
      </c>
      <c r="B69" s="46">
        <v>8387</v>
      </c>
      <c r="C69" s="47">
        <v>89.6</v>
      </c>
      <c r="D69" s="47">
        <v>102.7</v>
      </c>
      <c r="E69" s="63">
        <v>155.80000000000001</v>
      </c>
      <c r="F69" s="49">
        <f t="shared" si="14"/>
        <v>94</v>
      </c>
      <c r="G69" s="51">
        <f t="shared" si="15"/>
        <v>7461.289390936673</v>
      </c>
      <c r="H69" s="51">
        <f t="shared" si="16"/>
        <v>816.75160493402552</v>
      </c>
      <c r="I69" s="51">
        <f t="shared" si="17"/>
        <v>1426.3442818630876</v>
      </c>
      <c r="J69" s="51">
        <f t="shared" si="0"/>
        <v>1512.5686517754907</v>
      </c>
      <c r="K69" s="52">
        <f t="shared" si="1"/>
        <v>1643.6365761827744</v>
      </c>
      <c r="L69" s="52">
        <f t="shared" si="2"/>
        <v>60.203734837795835</v>
      </c>
      <c r="M69" s="51">
        <f t="shared" si="18"/>
        <v>0.10638038626448684</v>
      </c>
      <c r="N69" s="51">
        <f t="shared" si="19"/>
        <v>0</v>
      </c>
      <c r="O69" s="62">
        <f t="shared" si="3"/>
        <v>7461.289390936673</v>
      </c>
      <c r="P69" s="62">
        <f t="shared" si="4"/>
        <v>-1134.8597546831409</v>
      </c>
      <c r="Q69" s="62">
        <f t="shared" si="5"/>
        <v>36.710609063326956</v>
      </c>
      <c r="R69" s="54">
        <f t="shared" si="6"/>
        <v>60.203734837795835</v>
      </c>
      <c r="S69" s="37" t="s">
        <v>91</v>
      </c>
      <c r="T69" s="55">
        <f t="shared" si="20"/>
        <v>94</v>
      </c>
      <c r="U69" s="56">
        <f t="shared" si="21"/>
        <v>7461.289390936673</v>
      </c>
      <c r="V69" s="56">
        <f t="shared" si="22"/>
        <v>816.75160493402552</v>
      </c>
      <c r="W69" s="37" t="str">
        <f t="shared" si="7"/>
        <v>N</v>
      </c>
      <c r="X69" s="56">
        <f t="shared" si="23"/>
        <v>1426.3442818630876</v>
      </c>
      <c r="Y69" s="56">
        <f t="shared" si="8"/>
        <v>1512.5686517754907</v>
      </c>
      <c r="Z69" s="56">
        <f t="shared" si="24"/>
        <v>0.10638038626448684</v>
      </c>
      <c r="AA69" s="56">
        <f t="shared" si="25"/>
        <v>1.7452867198671281E-3</v>
      </c>
      <c r="AB69" s="56">
        <f t="shared" si="26"/>
        <v>47.000011930271093</v>
      </c>
      <c r="AC69" s="38"/>
      <c r="AD69" s="16">
        <f t="shared" si="9"/>
        <v>816.75160493402552</v>
      </c>
      <c r="AE69" s="6">
        <f t="shared" si="10"/>
        <v>1426.3442818630876</v>
      </c>
      <c r="AF69" s="6">
        <f t="shared" si="11"/>
        <v>1643.6365761827744</v>
      </c>
      <c r="AG69" s="6">
        <f t="shared" si="12"/>
        <v>60.203734837622612</v>
      </c>
      <c r="AH69" s="6">
        <f t="shared" si="13"/>
        <v>1188.9636376972824</v>
      </c>
    </row>
    <row r="70" spans="1:34" s="57" customFormat="1" ht="14.1" customHeight="1">
      <c r="A70" s="58">
        <f t="shared" si="27"/>
        <v>53</v>
      </c>
      <c r="B70" s="46">
        <v>8480</v>
      </c>
      <c r="C70" s="47">
        <v>91.4</v>
      </c>
      <c r="D70" s="47">
        <v>104.5</v>
      </c>
      <c r="E70" s="63">
        <v>156.69999999999999</v>
      </c>
      <c r="F70" s="49">
        <f t="shared" si="14"/>
        <v>93</v>
      </c>
      <c r="G70" s="51">
        <f t="shared" si="15"/>
        <v>7460.4777897595532</v>
      </c>
      <c r="H70" s="51">
        <f t="shared" si="16"/>
        <v>794.88621427623013</v>
      </c>
      <c r="I70" s="51">
        <f t="shared" si="17"/>
        <v>1516.7258258756622</v>
      </c>
      <c r="J70" s="51">
        <f t="shared" si="0"/>
        <v>1599.7480659063845</v>
      </c>
      <c r="K70" s="52">
        <f t="shared" si="1"/>
        <v>1712.3963689883853</v>
      </c>
      <c r="L70" s="52">
        <f t="shared" si="2"/>
        <v>62.341849312182838</v>
      </c>
      <c r="M70" s="51">
        <f t="shared" si="18"/>
        <v>2.7370793116896714</v>
      </c>
      <c r="N70" s="51">
        <f t="shared" si="19"/>
        <v>1.9354838709677542</v>
      </c>
      <c r="O70" s="62">
        <f t="shared" si="3"/>
        <v>7460.4777897595532</v>
      </c>
      <c r="P70" s="62">
        <f t="shared" si="4"/>
        <v>-1135.2981527659856</v>
      </c>
      <c r="Q70" s="62">
        <f t="shared" si="5"/>
        <v>37.522210240446839</v>
      </c>
      <c r="R70" s="54">
        <f t="shared" si="6"/>
        <v>62.341849312182838</v>
      </c>
      <c r="S70" s="37" t="s">
        <v>91</v>
      </c>
      <c r="T70" s="55">
        <f t="shared" si="20"/>
        <v>93</v>
      </c>
      <c r="U70" s="56">
        <f t="shared" si="21"/>
        <v>7460.4777897595532</v>
      </c>
      <c r="V70" s="56">
        <f t="shared" si="22"/>
        <v>794.88621427623013</v>
      </c>
      <c r="W70" s="37" t="str">
        <f t="shared" si="7"/>
        <v>N</v>
      </c>
      <c r="X70" s="56">
        <f t="shared" si="23"/>
        <v>1516.7258258756622</v>
      </c>
      <c r="Y70" s="56">
        <f t="shared" si="8"/>
        <v>1599.7480659063845</v>
      </c>
      <c r="Z70" s="56">
        <f t="shared" si="24"/>
        <v>2.7370793116896714</v>
      </c>
      <c r="AA70" s="56">
        <f t="shared" si="25"/>
        <v>4.4427072665800545E-2</v>
      </c>
      <c r="AB70" s="56">
        <f t="shared" si="26"/>
        <v>46.507649848448104</v>
      </c>
      <c r="AC70" s="38"/>
      <c r="AD70" s="16">
        <f t="shared" si="9"/>
        <v>794.88621427623013</v>
      </c>
      <c r="AE70" s="6">
        <f t="shared" si="10"/>
        <v>1516.7258258756622</v>
      </c>
      <c r="AF70" s="6">
        <f t="shared" si="11"/>
        <v>1712.3963689883853</v>
      </c>
      <c r="AG70" s="6">
        <f t="shared" si="12"/>
        <v>62.341849312027513</v>
      </c>
      <c r="AH70" s="6">
        <f t="shared" si="13"/>
        <v>1281.9514143877477</v>
      </c>
    </row>
    <row r="71" spans="1:34" s="57" customFormat="1" ht="14.1" customHeight="1">
      <c r="A71" s="58">
        <f t="shared" si="27"/>
        <v>54</v>
      </c>
      <c r="B71" s="46">
        <v>8573</v>
      </c>
      <c r="C71" s="47">
        <v>92.7</v>
      </c>
      <c r="D71" s="47">
        <v>104.3</v>
      </c>
      <c r="E71" s="63">
        <v>157.6</v>
      </c>
      <c r="F71" s="49">
        <f t="shared" si="14"/>
        <v>93</v>
      </c>
      <c r="G71" s="51">
        <f t="shared" si="15"/>
        <v>7457.1510974265448</v>
      </c>
      <c r="H71" s="51">
        <f t="shared" si="16"/>
        <v>771.77330074411498</v>
      </c>
      <c r="I71" s="51">
        <f t="shared" si="17"/>
        <v>1606.7444158364515</v>
      </c>
      <c r="J71" s="51">
        <f t="shared" si="0"/>
        <v>1686.4202024540759</v>
      </c>
      <c r="K71" s="52">
        <f t="shared" si="1"/>
        <v>1782.487488192578</v>
      </c>
      <c r="L71" s="52">
        <f t="shared" si="2"/>
        <v>64.343462350547924</v>
      </c>
      <c r="M71" s="51">
        <f t="shared" si="18"/>
        <v>1.4142744002334746</v>
      </c>
      <c r="N71" s="51">
        <f t="shared" si="19"/>
        <v>1.3978494623655884</v>
      </c>
      <c r="O71" s="62">
        <f t="shared" si="3"/>
        <v>7457.1510974265448</v>
      </c>
      <c r="P71" s="62">
        <f t="shared" si="4"/>
        <v>-1134.4383958300471</v>
      </c>
      <c r="Q71" s="62">
        <f t="shared" si="5"/>
        <v>40.848902573455234</v>
      </c>
      <c r="R71" s="54">
        <f t="shared" si="6"/>
        <v>64.343462350547924</v>
      </c>
      <c r="S71" s="37" t="s">
        <v>91</v>
      </c>
      <c r="T71" s="55">
        <f t="shared" si="20"/>
        <v>93</v>
      </c>
      <c r="U71" s="56">
        <f t="shared" si="21"/>
        <v>7457.1510974265448</v>
      </c>
      <c r="V71" s="56">
        <f t="shared" si="22"/>
        <v>771.77330074411498</v>
      </c>
      <c r="W71" s="37" t="str">
        <f t="shared" si="7"/>
        <v>N</v>
      </c>
      <c r="X71" s="56">
        <f t="shared" si="23"/>
        <v>1606.7444158364515</v>
      </c>
      <c r="Y71" s="56">
        <f t="shared" si="8"/>
        <v>1686.4202024540759</v>
      </c>
      <c r="Z71" s="56">
        <f t="shared" si="24"/>
        <v>1.4142744002334746</v>
      </c>
      <c r="AA71" s="56">
        <f t="shared" si="25"/>
        <v>2.2955882673990242E-2</v>
      </c>
      <c r="AB71" s="56">
        <f t="shared" si="26"/>
        <v>46.502042126243218</v>
      </c>
      <c r="AC71" s="38"/>
      <c r="AD71" s="16">
        <f t="shared" si="9"/>
        <v>771.77330074411498</v>
      </c>
      <c r="AE71" s="6">
        <f t="shared" si="10"/>
        <v>1606.7444158364515</v>
      </c>
      <c r="AF71" s="6">
        <f t="shared" si="11"/>
        <v>1782.487488192578</v>
      </c>
      <c r="AG71" s="6">
        <f t="shared" si="12"/>
        <v>64.343462350408757</v>
      </c>
      <c r="AH71" s="6">
        <f t="shared" si="13"/>
        <v>1374.8858758564782</v>
      </c>
    </row>
    <row r="72" spans="1:34" s="57" customFormat="1" ht="14.1" customHeight="1">
      <c r="A72" s="58">
        <f t="shared" si="27"/>
        <v>55</v>
      </c>
      <c r="B72" s="46">
        <v>8667</v>
      </c>
      <c r="C72" s="47">
        <v>92.5</v>
      </c>
      <c r="D72" s="47">
        <v>104.4</v>
      </c>
      <c r="E72" s="63">
        <v>159.4</v>
      </c>
      <c r="F72" s="49">
        <f t="shared" si="14"/>
        <v>94</v>
      </c>
      <c r="G72" s="51">
        <f t="shared" si="15"/>
        <v>7452.886977627044</v>
      </c>
      <c r="H72" s="51">
        <f t="shared" si="16"/>
        <v>748.49990510238558</v>
      </c>
      <c r="I72" s="51">
        <f t="shared" si="17"/>
        <v>1697.7177917622039</v>
      </c>
      <c r="J72" s="51">
        <f t="shared" si="0"/>
        <v>1774.02159676121</v>
      </c>
      <c r="K72" s="52">
        <f t="shared" si="1"/>
        <v>1855.3969409277936</v>
      </c>
      <c r="L72" s="52">
        <f t="shared" si="2"/>
        <v>66.207992050151731</v>
      </c>
      <c r="M72" s="51">
        <f t="shared" si="18"/>
        <v>0.23783092933550667</v>
      </c>
      <c r="N72" s="51">
        <f t="shared" si="19"/>
        <v>-0.21276595744681154</v>
      </c>
      <c r="O72" s="62">
        <f t="shared" si="3"/>
        <v>7452.886977627044</v>
      </c>
      <c r="P72" s="62">
        <f t="shared" si="4"/>
        <v>-1133.6517171474475</v>
      </c>
      <c r="Q72" s="62">
        <f t="shared" si="5"/>
        <v>45.113022372956038</v>
      </c>
      <c r="R72" s="54">
        <f t="shared" si="6"/>
        <v>66.207992050151731</v>
      </c>
      <c r="S72" s="37" t="s">
        <v>91</v>
      </c>
      <c r="T72" s="55">
        <f t="shared" si="20"/>
        <v>94</v>
      </c>
      <c r="U72" s="56">
        <f t="shared" si="21"/>
        <v>7452.886977627044</v>
      </c>
      <c r="V72" s="56">
        <f t="shared" si="22"/>
        <v>748.49990510238558</v>
      </c>
      <c r="W72" s="37" t="str">
        <f t="shared" si="7"/>
        <v>N</v>
      </c>
      <c r="X72" s="56">
        <f t="shared" si="23"/>
        <v>1697.7177917622039</v>
      </c>
      <c r="Y72" s="56">
        <f t="shared" si="8"/>
        <v>1774.02159676121</v>
      </c>
      <c r="Z72" s="56">
        <f t="shared" si="24"/>
        <v>0.23783092933550667</v>
      </c>
      <c r="AA72" s="56">
        <f t="shared" si="25"/>
        <v>3.9018768131836076E-3</v>
      </c>
      <c r="AB72" s="56">
        <f t="shared" si="26"/>
        <v>47.000059629941227</v>
      </c>
      <c r="AC72" s="38"/>
      <c r="AD72" s="16">
        <f t="shared" si="9"/>
        <v>748.49990510238558</v>
      </c>
      <c r="AE72" s="6">
        <f t="shared" si="10"/>
        <v>1697.7177917622039</v>
      </c>
      <c r="AF72" s="6">
        <f t="shared" si="11"/>
        <v>1855.3969409277936</v>
      </c>
      <c r="AG72" s="6">
        <f t="shared" si="12"/>
        <v>66.207992050027158</v>
      </c>
      <c r="AH72" s="6">
        <f t="shared" si="13"/>
        <v>1468.7857544968424</v>
      </c>
    </row>
    <row r="73" spans="1:34" s="57" customFormat="1" ht="14.1" customHeight="1">
      <c r="A73" s="58">
        <f t="shared" si="27"/>
        <v>56</v>
      </c>
      <c r="B73" s="46">
        <v>8762</v>
      </c>
      <c r="C73" s="47">
        <v>92.4</v>
      </c>
      <c r="D73" s="47">
        <v>103.8</v>
      </c>
      <c r="E73" s="63">
        <v>160.30000000000001</v>
      </c>
      <c r="F73" s="49">
        <f t="shared" si="14"/>
        <v>95</v>
      </c>
      <c r="G73" s="51">
        <f t="shared" si="15"/>
        <v>7448.8259250997562</v>
      </c>
      <c r="H73" s="51">
        <f t="shared" si="16"/>
        <v>725.3777612120432</v>
      </c>
      <c r="I73" s="51">
        <f t="shared" si="17"/>
        <v>1789.7709812768865</v>
      </c>
      <c r="J73" s="51">
        <f t="shared" si="0"/>
        <v>1862.7131016675232</v>
      </c>
      <c r="K73" s="52">
        <f t="shared" si="1"/>
        <v>1931.1791894803093</v>
      </c>
      <c r="L73" s="52">
        <f t="shared" si="2"/>
        <v>67.93773886148513</v>
      </c>
      <c r="M73" s="51">
        <f t="shared" si="18"/>
        <v>0.63972244526977851</v>
      </c>
      <c r="N73" s="51">
        <f t="shared" si="19"/>
        <v>-0.10526315789473085</v>
      </c>
      <c r="O73" s="62">
        <f t="shared" si="3"/>
        <v>7448.8259250997562</v>
      </c>
      <c r="P73" s="62">
        <f t="shared" si="4"/>
        <v>-1133.2707326742602</v>
      </c>
      <c r="Q73" s="62">
        <f t="shared" si="5"/>
        <v>49.174074900243795</v>
      </c>
      <c r="R73" s="54">
        <f t="shared" si="6"/>
        <v>67.93773886148513</v>
      </c>
      <c r="S73" s="37" t="s">
        <v>91</v>
      </c>
      <c r="T73" s="55">
        <f t="shared" si="20"/>
        <v>95</v>
      </c>
      <c r="U73" s="56">
        <f t="shared" si="21"/>
        <v>7448.8259250997562</v>
      </c>
      <c r="V73" s="56">
        <f t="shared" si="22"/>
        <v>725.3777612120432</v>
      </c>
      <c r="W73" s="37" t="str">
        <f t="shared" si="7"/>
        <v>N</v>
      </c>
      <c r="X73" s="56">
        <f t="shared" si="23"/>
        <v>1789.7709812768865</v>
      </c>
      <c r="Y73" s="56">
        <f t="shared" si="8"/>
        <v>1862.7131016675232</v>
      </c>
      <c r="Z73" s="56">
        <f t="shared" si="24"/>
        <v>0.63972244526977851</v>
      </c>
      <c r="AA73" s="56">
        <f t="shared" si="25"/>
        <v>1.0606999820423518E-2</v>
      </c>
      <c r="AB73" s="56">
        <f t="shared" si="26"/>
        <v>47.500445350939451</v>
      </c>
      <c r="AC73" s="38"/>
      <c r="AD73" s="16">
        <f t="shared" si="9"/>
        <v>725.3777612120432</v>
      </c>
      <c r="AE73" s="6">
        <f t="shared" si="10"/>
        <v>1789.7709812768865</v>
      </c>
      <c r="AF73" s="6">
        <f t="shared" si="11"/>
        <v>1931.1791894803093</v>
      </c>
      <c r="AG73" s="6">
        <f t="shared" si="12"/>
        <v>67.937738861373674</v>
      </c>
      <c r="AH73" s="6">
        <f t="shared" si="13"/>
        <v>1563.6977036325693</v>
      </c>
    </row>
    <row r="74" spans="1:34" s="57" customFormat="1" ht="14.1" customHeight="1">
      <c r="A74" s="58">
        <f t="shared" si="27"/>
        <v>57</v>
      </c>
      <c r="B74" s="46">
        <v>8855</v>
      </c>
      <c r="C74" s="47">
        <v>92.2</v>
      </c>
      <c r="D74" s="47">
        <v>103.8</v>
      </c>
      <c r="E74" s="63">
        <v>160.30000000000001</v>
      </c>
      <c r="F74" s="49">
        <f t="shared" si="14"/>
        <v>93</v>
      </c>
      <c r="G74" s="51">
        <f t="shared" si="15"/>
        <v>7445.0936702890567</v>
      </c>
      <c r="H74" s="51">
        <f t="shared" si="16"/>
        <v>703.21203213640331</v>
      </c>
      <c r="I74" s="51">
        <f t="shared" si="17"/>
        <v>1880.0136648947696</v>
      </c>
      <c r="J74" s="51">
        <f t="shared" si="0"/>
        <v>1949.7192677203109</v>
      </c>
      <c r="K74" s="52">
        <f t="shared" si="1"/>
        <v>2007.2265797195078</v>
      </c>
      <c r="L74" s="52">
        <f t="shared" si="2"/>
        <v>69.491879266315962</v>
      </c>
      <c r="M74" s="51">
        <f t="shared" si="18"/>
        <v>0.21505437952626219</v>
      </c>
      <c r="N74" s="51">
        <f t="shared" si="19"/>
        <v>-0.21505376344086327</v>
      </c>
      <c r="O74" s="62">
        <f t="shared" si="3"/>
        <v>7445.0936702890567</v>
      </c>
      <c r="P74" s="62">
        <f t="shared" si="4"/>
        <v>-1133.3842619891045</v>
      </c>
      <c r="Q74" s="62">
        <f t="shared" si="5"/>
        <v>52.906329710943282</v>
      </c>
      <c r="R74" s="54">
        <f t="shared" si="6"/>
        <v>69.491879266315962</v>
      </c>
      <c r="S74" s="37" t="s">
        <v>91</v>
      </c>
      <c r="T74" s="55">
        <f t="shared" si="20"/>
        <v>93</v>
      </c>
      <c r="U74" s="56">
        <f t="shared" si="21"/>
        <v>7445.0936702890567</v>
      </c>
      <c r="V74" s="56">
        <f t="shared" si="22"/>
        <v>703.21203213640331</v>
      </c>
      <c r="W74" s="37" t="str">
        <f t="shared" si="7"/>
        <v>N</v>
      </c>
      <c r="X74" s="56">
        <f t="shared" si="23"/>
        <v>1880.0136648947696</v>
      </c>
      <c r="Y74" s="56">
        <f t="shared" si="8"/>
        <v>1949.7192677203109</v>
      </c>
      <c r="Z74" s="56">
        <f t="shared" si="24"/>
        <v>0.21505437952626219</v>
      </c>
      <c r="AA74" s="56">
        <f t="shared" si="25"/>
        <v>3.4906685040170856E-3</v>
      </c>
      <c r="AB74" s="56">
        <f t="shared" si="26"/>
        <v>46.500047216028129</v>
      </c>
      <c r="AC74" s="38"/>
      <c r="AD74" s="16">
        <f t="shared" si="9"/>
        <v>703.21203213640331</v>
      </c>
      <c r="AE74" s="6">
        <f t="shared" si="10"/>
        <v>1880.0136648947696</v>
      </c>
      <c r="AF74" s="6">
        <f t="shared" si="11"/>
        <v>2007.2265797195078</v>
      </c>
      <c r="AG74" s="6">
        <f t="shared" si="12"/>
        <v>69.49187926621596</v>
      </c>
      <c r="AH74" s="6">
        <f t="shared" si="13"/>
        <v>1656.6226658499777</v>
      </c>
    </row>
    <row r="75" spans="1:34" s="57" customFormat="1" ht="14.1" customHeight="1">
      <c r="A75" s="58">
        <f t="shared" si="27"/>
        <v>58</v>
      </c>
      <c r="B75" s="46">
        <v>8948</v>
      </c>
      <c r="C75" s="47">
        <v>91.4</v>
      </c>
      <c r="D75" s="47">
        <v>102.1</v>
      </c>
      <c r="E75" s="63">
        <v>152.6</v>
      </c>
      <c r="F75" s="49">
        <f t="shared" si="14"/>
        <v>93</v>
      </c>
      <c r="G75" s="51">
        <f t="shared" si="15"/>
        <v>7442.1722793115068</v>
      </c>
      <c r="H75" s="51">
        <f t="shared" si="16"/>
        <v>682.38218339962293</v>
      </c>
      <c r="I75" s="51">
        <f t="shared" si="17"/>
        <v>1970.5995827859435</v>
      </c>
      <c r="J75" s="51">
        <f t="shared" si="0"/>
        <v>2037.2235292918556</v>
      </c>
      <c r="K75" s="52">
        <f t="shared" si="1"/>
        <v>2085.4035964046316</v>
      </c>
      <c r="L75" s="52">
        <f t="shared" si="2"/>
        <v>70.899976738086423</v>
      </c>
      <c r="M75" s="51">
        <f t="shared" si="18"/>
        <v>2.0194182392364075</v>
      </c>
      <c r="N75" s="51">
        <f t="shared" si="19"/>
        <v>-0.86021505376343776</v>
      </c>
      <c r="O75" s="62">
        <f t="shared" si="3"/>
        <v>7442.1722793115068</v>
      </c>
      <c r="P75" s="62">
        <f t="shared" si="4"/>
        <v>-1134.8770002517047</v>
      </c>
      <c r="Q75" s="62">
        <f t="shared" si="5"/>
        <v>55.827720688493173</v>
      </c>
      <c r="R75" s="54">
        <f t="shared" si="6"/>
        <v>70.899976738086423</v>
      </c>
      <c r="S75" s="37" t="s">
        <v>91</v>
      </c>
      <c r="T75" s="55">
        <f t="shared" si="20"/>
        <v>93</v>
      </c>
      <c r="U75" s="56">
        <f t="shared" si="21"/>
        <v>7442.1722793115068</v>
      </c>
      <c r="V75" s="56">
        <f t="shared" si="22"/>
        <v>682.38218339962293</v>
      </c>
      <c r="W75" s="37" t="str">
        <f t="shared" si="7"/>
        <v>N</v>
      </c>
      <c r="X75" s="56">
        <f t="shared" si="23"/>
        <v>1970.5995827859435</v>
      </c>
      <c r="Y75" s="56">
        <f t="shared" si="8"/>
        <v>2037.2235292918556</v>
      </c>
      <c r="Z75" s="56">
        <f t="shared" si="24"/>
        <v>2.0194182392364075</v>
      </c>
      <c r="AA75" s="56">
        <f t="shared" si="25"/>
        <v>3.2778312442036724E-2</v>
      </c>
      <c r="AB75" s="56">
        <f t="shared" si="26"/>
        <v>46.504163816213755</v>
      </c>
      <c r="AC75" s="38"/>
      <c r="AD75" s="16">
        <f t="shared" si="9"/>
        <v>682.38218339962293</v>
      </c>
      <c r="AE75" s="6">
        <f t="shared" si="10"/>
        <v>1970.5995827859435</v>
      </c>
      <c r="AF75" s="6">
        <f t="shared" si="11"/>
        <v>2085.4035964046316</v>
      </c>
      <c r="AG75" s="6">
        <f t="shared" si="12"/>
        <v>70.899976737996511</v>
      </c>
      <c r="AH75" s="6">
        <f t="shared" si="13"/>
        <v>1749.560617468587</v>
      </c>
    </row>
    <row r="76" spans="1:34" s="57" customFormat="1" ht="14.1" customHeight="1">
      <c r="A76" s="58">
        <f t="shared" si="27"/>
        <v>59</v>
      </c>
      <c r="B76" s="46">
        <v>9042</v>
      </c>
      <c r="C76" s="47">
        <v>93</v>
      </c>
      <c r="D76" s="47">
        <v>100.6</v>
      </c>
      <c r="E76" s="63">
        <v>159.80000000000001</v>
      </c>
      <c r="F76" s="49">
        <f t="shared" si="14"/>
        <v>94</v>
      </c>
      <c r="G76" s="51">
        <f t="shared" si="15"/>
        <v>7438.5637366949559</v>
      </c>
      <c r="H76" s="51">
        <f t="shared" si="16"/>
        <v>663.89693156189605</v>
      </c>
      <c r="I76" s="51">
        <f t="shared" si="17"/>
        <v>2062.6875615509389</v>
      </c>
      <c r="J76" s="51">
        <f t="shared" si="0"/>
        <v>2126.4953934877331</v>
      </c>
      <c r="K76" s="52">
        <f t="shared" si="1"/>
        <v>2166.8961932483658</v>
      </c>
      <c r="L76" s="52">
        <f t="shared" si="2"/>
        <v>72.158701718380485</v>
      </c>
      <c r="M76" s="51">
        <f t="shared" si="18"/>
        <v>2.3323219803887345</v>
      </c>
      <c r="N76" s="51">
        <f t="shared" si="19"/>
        <v>1.7021276595744621</v>
      </c>
      <c r="O76" s="62">
        <f t="shared" si="3"/>
        <v>7438.5637366949559</v>
      </c>
      <c r="P76" s="62">
        <f t="shared" si="4"/>
        <v>-1139.0060456131243</v>
      </c>
      <c r="Q76" s="62">
        <f t="shared" si="5"/>
        <v>59.436263305044122</v>
      </c>
      <c r="R76" s="54">
        <f t="shared" si="6"/>
        <v>72.158701718380485</v>
      </c>
      <c r="S76" s="37" t="s">
        <v>91</v>
      </c>
      <c r="T76" s="55">
        <f t="shared" si="20"/>
        <v>94</v>
      </c>
      <c r="U76" s="56">
        <f t="shared" si="21"/>
        <v>7438.5637366949559</v>
      </c>
      <c r="V76" s="56">
        <f t="shared" si="22"/>
        <v>663.89693156189605</v>
      </c>
      <c r="W76" s="37" t="str">
        <f t="shared" si="7"/>
        <v>N</v>
      </c>
      <c r="X76" s="56">
        <f t="shared" si="23"/>
        <v>2062.6875615509389</v>
      </c>
      <c r="Y76" s="56">
        <f t="shared" si="8"/>
        <v>2126.4953934877331</v>
      </c>
      <c r="Z76" s="56">
        <f t="shared" si="24"/>
        <v>2.3323219803887345</v>
      </c>
      <c r="AA76" s="56">
        <f t="shared" si="25"/>
        <v>3.8264295907952946E-2</v>
      </c>
      <c r="AB76" s="56">
        <f t="shared" si="26"/>
        <v>47.0057354520982</v>
      </c>
      <c r="AC76" s="38"/>
      <c r="AD76" s="16">
        <f t="shared" si="9"/>
        <v>663.89693156189605</v>
      </c>
      <c r="AE76" s="6">
        <f t="shared" si="10"/>
        <v>2062.6875615509389</v>
      </c>
      <c r="AF76" s="6">
        <f t="shared" si="11"/>
        <v>2166.8961932483658</v>
      </c>
      <c r="AG76" s="6">
        <f t="shared" si="12"/>
        <v>72.158701718299469</v>
      </c>
      <c r="AH76" s="6">
        <f t="shared" si="13"/>
        <v>1843.3947869002484</v>
      </c>
    </row>
    <row r="77" spans="1:34" s="57" customFormat="1" ht="14.1" customHeight="1">
      <c r="A77" s="58">
        <f t="shared" si="27"/>
        <v>60</v>
      </c>
      <c r="B77" s="46">
        <v>9136</v>
      </c>
      <c r="C77" s="47">
        <v>92.9</v>
      </c>
      <c r="D77" s="47">
        <v>100.5</v>
      </c>
      <c r="E77" s="63">
        <v>159.4</v>
      </c>
      <c r="F77" s="49">
        <f t="shared" si="14"/>
        <v>94</v>
      </c>
      <c r="G77" s="51">
        <f t="shared" si="15"/>
        <v>7433.726076115091</v>
      </c>
      <c r="H77" s="51">
        <f t="shared" si="16"/>
        <v>646.70895711496291</v>
      </c>
      <c r="I77" s="51">
        <f t="shared" si="17"/>
        <v>2154.9760553873462</v>
      </c>
      <c r="J77" s="51">
        <f t="shared" si="0"/>
        <v>2216.1190822139292</v>
      </c>
      <c r="K77" s="52">
        <f t="shared" si="1"/>
        <v>2249.9231708006232</v>
      </c>
      <c r="L77" s="52">
        <f t="shared" si="2"/>
        <v>73.295483736417779</v>
      </c>
      <c r="M77" s="51">
        <f t="shared" si="18"/>
        <v>0.15034962937229945</v>
      </c>
      <c r="N77" s="51">
        <f t="shared" si="19"/>
        <v>-0.10638297872339821</v>
      </c>
      <c r="O77" s="62">
        <f t="shared" si="3"/>
        <v>7433.726076115091</v>
      </c>
      <c r="P77" s="62">
        <f t="shared" si="4"/>
        <v>-1144.4426099434299</v>
      </c>
      <c r="Q77" s="62">
        <f t="shared" si="5"/>
        <v>64.273923884908982</v>
      </c>
      <c r="R77" s="54">
        <f t="shared" si="6"/>
        <v>73.295483736417779</v>
      </c>
      <c r="S77" s="37" t="s">
        <v>91</v>
      </c>
      <c r="T77" s="55">
        <f t="shared" si="20"/>
        <v>94</v>
      </c>
      <c r="U77" s="56">
        <f t="shared" si="21"/>
        <v>7433.726076115091</v>
      </c>
      <c r="V77" s="56">
        <f t="shared" si="22"/>
        <v>646.70895711496291</v>
      </c>
      <c r="W77" s="37" t="str">
        <f t="shared" si="7"/>
        <v>N</v>
      </c>
      <c r="X77" s="56">
        <f t="shared" si="23"/>
        <v>2154.9760553873462</v>
      </c>
      <c r="Y77" s="56">
        <f t="shared" si="8"/>
        <v>2216.1190822139292</v>
      </c>
      <c r="Z77" s="56">
        <f t="shared" si="24"/>
        <v>0.15034962937229945</v>
      </c>
      <c r="AA77" s="56">
        <f t="shared" si="25"/>
        <v>2.466650297997813E-3</v>
      </c>
      <c r="AB77" s="56">
        <f t="shared" si="26"/>
        <v>47.000023830438963</v>
      </c>
      <c r="AC77" s="38"/>
      <c r="AD77" s="16">
        <f t="shared" si="9"/>
        <v>646.70895711496291</v>
      </c>
      <c r="AE77" s="6">
        <f t="shared" si="10"/>
        <v>2154.9760553873462</v>
      </c>
      <c r="AF77" s="6">
        <f t="shared" si="11"/>
        <v>2249.9231708006232</v>
      </c>
      <c r="AG77" s="6">
        <f t="shared" si="12"/>
        <v>73.295483736344579</v>
      </c>
      <c r="AH77" s="6">
        <f t="shared" si="13"/>
        <v>1937.1126418077499</v>
      </c>
    </row>
    <row r="78" spans="1:34" s="57" customFormat="1" ht="14.1" customHeight="1">
      <c r="A78" s="58">
        <f t="shared" si="27"/>
        <v>61</v>
      </c>
      <c r="B78" s="46">
        <v>9230</v>
      </c>
      <c r="C78" s="47">
        <v>91.7</v>
      </c>
      <c r="D78" s="47">
        <v>99.5</v>
      </c>
      <c r="E78" s="63">
        <v>159.80000000000001</v>
      </c>
      <c r="F78" s="49">
        <f t="shared" si="14"/>
        <v>94</v>
      </c>
      <c r="G78" s="51">
        <f t="shared" si="15"/>
        <v>7429.9536609549077</v>
      </c>
      <c r="H78" s="51">
        <f t="shared" si="16"/>
        <v>630.40002351718499</v>
      </c>
      <c r="I78" s="51">
        <f t="shared" si="17"/>
        <v>2247.4705993410316</v>
      </c>
      <c r="J78" s="51">
        <f t="shared" si="0"/>
        <v>2306.0508611123182</v>
      </c>
      <c r="K78" s="52">
        <f t="shared" si="1"/>
        <v>2334.2082778862737</v>
      </c>
      <c r="L78" s="52">
        <f t="shared" si="2"/>
        <v>74.331557657726719</v>
      </c>
      <c r="M78" s="51">
        <f t="shared" si="18"/>
        <v>1.6611952190552017</v>
      </c>
      <c r="N78" s="51">
        <f t="shared" si="19"/>
        <v>-1.276595744680854</v>
      </c>
      <c r="O78" s="62">
        <f t="shared" si="3"/>
        <v>7429.9536609549077</v>
      </c>
      <c r="P78" s="62">
        <f t="shared" si="4"/>
        <v>-1150.7819784467927</v>
      </c>
      <c r="Q78" s="62">
        <f t="shared" si="5"/>
        <v>68.046339045092282</v>
      </c>
      <c r="R78" s="54">
        <f t="shared" si="6"/>
        <v>74.331557657726719</v>
      </c>
      <c r="S78" s="37" t="s">
        <v>91</v>
      </c>
      <c r="T78" s="55">
        <f t="shared" si="20"/>
        <v>94</v>
      </c>
      <c r="U78" s="56">
        <f t="shared" si="21"/>
        <v>7429.9536609549077</v>
      </c>
      <c r="V78" s="56">
        <f t="shared" si="22"/>
        <v>630.40002351718499</v>
      </c>
      <c r="W78" s="37" t="str">
        <f t="shared" si="7"/>
        <v>N</v>
      </c>
      <c r="X78" s="56">
        <f t="shared" si="23"/>
        <v>2247.4705993410316</v>
      </c>
      <c r="Y78" s="56">
        <f t="shared" si="8"/>
        <v>2306.0508611123182</v>
      </c>
      <c r="Z78" s="56">
        <f t="shared" si="24"/>
        <v>1.6611952190552017</v>
      </c>
      <c r="AA78" s="56">
        <f t="shared" si="25"/>
        <v>2.7253726525447615E-2</v>
      </c>
      <c r="AB78" s="56">
        <f t="shared" si="26"/>
        <v>47.002909381403001</v>
      </c>
      <c r="AC78" s="38"/>
      <c r="AD78" s="16">
        <f t="shared" si="9"/>
        <v>630.40002351718499</v>
      </c>
      <c r="AE78" s="6">
        <f t="shared" si="10"/>
        <v>2247.4705993410316</v>
      </c>
      <c r="AF78" s="6">
        <f t="shared" si="11"/>
        <v>2334.2082778862737</v>
      </c>
      <c r="AG78" s="6">
        <f t="shared" si="12"/>
        <v>74.331557657660426</v>
      </c>
      <c r="AH78" s="6">
        <f t="shared" si="13"/>
        <v>2030.819815403348</v>
      </c>
    </row>
    <row r="79" spans="1:34" s="57" customFormat="1" ht="14.1" customHeight="1">
      <c r="A79" s="58">
        <f t="shared" si="27"/>
        <v>62</v>
      </c>
      <c r="B79" s="46">
        <v>9325</v>
      </c>
      <c r="C79" s="47">
        <v>90.8</v>
      </c>
      <c r="D79" s="47">
        <v>99.2</v>
      </c>
      <c r="E79" s="63">
        <v>163</v>
      </c>
      <c r="F79" s="49">
        <f t="shared" si="14"/>
        <v>95</v>
      </c>
      <c r="G79" s="51">
        <f t="shared" si="15"/>
        <v>7427.8812634501865</v>
      </c>
      <c r="H79" s="51">
        <f t="shared" si="16"/>
        <v>614.96974417288891</v>
      </c>
      <c r="I79" s="51">
        <f t="shared" si="17"/>
        <v>2341.1850884705127</v>
      </c>
      <c r="J79" s="51">
        <f t="shared" si="0"/>
        <v>2397.2975310631932</v>
      </c>
      <c r="K79" s="52">
        <f t="shared" si="1"/>
        <v>2420.6064126009314</v>
      </c>
      <c r="L79" s="52">
        <f t="shared" si="2"/>
        <v>75.28234012372387</v>
      </c>
      <c r="M79" s="51">
        <f t="shared" si="18"/>
        <v>0.99859000220915728</v>
      </c>
      <c r="N79" s="51">
        <f t="shared" si="19"/>
        <v>-0.94736842105263752</v>
      </c>
      <c r="O79" s="62">
        <f t="shared" si="3"/>
        <v>7427.8812634501865</v>
      </c>
      <c r="P79" s="62">
        <f t="shared" si="4"/>
        <v>-1158.2668264633203</v>
      </c>
      <c r="Q79" s="62">
        <f t="shared" si="5"/>
        <v>70.118736549813548</v>
      </c>
      <c r="R79" s="54">
        <f t="shared" si="6"/>
        <v>75.28234012372387</v>
      </c>
      <c r="S79" s="37" t="s">
        <v>91</v>
      </c>
      <c r="T79" s="55">
        <f t="shared" si="20"/>
        <v>95</v>
      </c>
      <c r="U79" s="56">
        <f t="shared" si="21"/>
        <v>7427.8812634501865</v>
      </c>
      <c r="V79" s="56">
        <f t="shared" si="22"/>
        <v>614.96974417288891</v>
      </c>
      <c r="W79" s="37" t="str">
        <f t="shared" si="7"/>
        <v>N</v>
      </c>
      <c r="X79" s="56">
        <f t="shared" si="23"/>
        <v>2341.1850884705127</v>
      </c>
      <c r="Y79" s="56">
        <f t="shared" si="8"/>
        <v>2397.2975310631932</v>
      </c>
      <c r="Z79" s="56">
        <f t="shared" si="24"/>
        <v>0.99859000220915728</v>
      </c>
      <c r="AA79" s="56">
        <f t="shared" si="25"/>
        <v>1.6557249245244883E-2</v>
      </c>
      <c r="AB79" s="56">
        <f t="shared" si="26"/>
        <v>47.501085177155325</v>
      </c>
      <c r="AC79" s="38"/>
      <c r="AD79" s="16">
        <f t="shared" si="9"/>
        <v>614.96974417288891</v>
      </c>
      <c r="AE79" s="6">
        <f t="shared" si="10"/>
        <v>2341.1850884705127</v>
      </c>
      <c r="AF79" s="6">
        <f t="shared" si="11"/>
        <v>2420.6064126009314</v>
      </c>
      <c r="AG79" s="6">
        <f t="shared" si="12"/>
        <v>75.282340123663744</v>
      </c>
      <c r="AH79" s="6">
        <f t="shared" si="13"/>
        <v>2125.5007324015064</v>
      </c>
    </row>
    <row r="80" spans="1:34" s="57" customFormat="1" ht="14.1" customHeight="1">
      <c r="A80" s="58">
        <f t="shared" si="27"/>
        <v>63</v>
      </c>
      <c r="B80" s="46">
        <v>9420</v>
      </c>
      <c r="C80" s="47">
        <v>91.1</v>
      </c>
      <c r="D80" s="47">
        <v>98.5</v>
      </c>
      <c r="E80" s="63">
        <v>164.8</v>
      </c>
      <c r="F80" s="49">
        <f t="shared" si="14"/>
        <v>95</v>
      </c>
      <c r="G80" s="51">
        <f t="shared" si="15"/>
        <v>7426.306158184836</v>
      </c>
      <c r="H80" s="51">
        <f t="shared" si="16"/>
        <v>600.35625976395386</v>
      </c>
      <c r="I80" s="51">
        <f t="shared" si="17"/>
        <v>2435.0404680331203</v>
      </c>
      <c r="J80" s="51">
        <f t="shared" si="0"/>
        <v>2488.7802574856864</v>
      </c>
      <c r="K80" s="52">
        <f t="shared" si="1"/>
        <v>2507.9572802575249</v>
      </c>
      <c r="L80" s="52">
        <f t="shared" si="2"/>
        <v>76.15001561486126</v>
      </c>
      <c r="M80" s="51">
        <f t="shared" si="18"/>
        <v>0.80156761623392814</v>
      </c>
      <c r="N80" s="51">
        <f t="shared" si="19"/>
        <v>0.31578947368420751</v>
      </c>
      <c r="O80" s="62">
        <f t="shared" si="3"/>
        <v>7426.306158184836</v>
      </c>
      <c r="P80" s="62">
        <f t="shared" si="4"/>
        <v>-1166.5784276344943</v>
      </c>
      <c r="Q80" s="62">
        <f t="shared" si="5"/>
        <v>71.693841815163978</v>
      </c>
      <c r="R80" s="54">
        <f t="shared" si="6"/>
        <v>76.15001561486126</v>
      </c>
      <c r="S80" s="37" t="s">
        <v>91</v>
      </c>
      <c r="T80" s="55">
        <f t="shared" si="20"/>
        <v>95</v>
      </c>
      <c r="U80" s="56">
        <f t="shared" si="21"/>
        <v>7426.306158184836</v>
      </c>
      <c r="V80" s="56">
        <f t="shared" si="22"/>
        <v>600.35625976395386</v>
      </c>
      <c r="W80" s="37" t="str">
        <f t="shared" si="7"/>
        <v>N</v>
      </c>
      <c r="X80" s="56">
        <f t="shared" si="23"/>
        <v>2435.0404680331203</v>
      </c>
      <c r="Y80" s="56">
        <f t="shared" si="8"/>
        <v>2488.7802574856864</v>
      </c>
      <c r="Z80" s="56">
        <f t="shared" si="24"/>
        <v>0.80156761623392814</v>
      </c>
      <c r="AA80" s="56">
        <f t="shared" si="25"/>
        <v>1.3290494376612177E-2</v>
      </c>
      <c r="AB80" s="56">
        <f t="shared" si="26"/>
        <v>47.500699201428567</v>
      </c>
      <c r="AC80" s="38"/>
      <c r="AD80" s="16">
        <f t="shared" si="9"/>
        <v>600.35625976395386</v>
      </c>
      <c r="AE80" s="6">
        <f t="shared" si="10"/>
        <v>2435.0404680331203</v>
      </c>
      <c r="AF80" s="6">
        <f t="shared" si="11"/>
        <v>2507.9572802575249</v>
      </c>
      <c r="AG80" s="6">
        <f t="shared" si="12"/>
        <v>76.150015614806577</v>
      </c>
      <c r="AH80" s="6">
        <f t="shared" si="13"/>
        <v>2220.1226298955989</v>
      </c>
    </row>
    <row r="81" spans="1:34" s="57" customFormat="1" ht="14.1" customHeight="1">
      <c r="A81" s="58">
        <f t="shared" si="27"/>
        <v>64</v>
      </c>
      <c r="B81" s="46">
        <v>9514</v>
      </c>
      <c r="C81" s="47">
        <v>90.5</v>
      </c>
      <c r="D81" s="47">
        <v>98.5</v>
      </c>
      <c r="E81" s="63">
        <v>165.7</v>
      </c>
      <c r="F81" s="49">
        <f t="shared" si="14"/>
        <v>94</v>
      </c>
      <c r="G81" s="51">
        <f t="shared" si="15"/>
        <v>7424.9937192298294</v>
      </c>
      <c r="H81" s="51">
        <f t="shared" si="16"/>
        <v>586.46359293662158</v>
      </c>
      <c r="I81" s="51">
        <f t="shared" si="17"/>
        <v>2527.9984723416901</v>
      </c>
      <c r="J81" s="51">
        <f t="shared" ref="J81:J144" si="28">IF(B81=0,"",+K81*COS(ABS((L81-$M$9)*$M$10)))</f>
        <v>2579.4566952274727</v>
      </c>
      <c r="K81" s="52">
        <f t="shared" ref="K81:K144" si="29">IF(B81&lt;=0,"",SQRT(V81*V81+X81*X81))</f>
        <v>2595.1331029452131</v>
      </c>
      <c r="L81" s="52">
        <f t="shared" ref="L81:L144" si="30">IF(B81&lt;=0,"",(IF(R81&lt;0,360+R81,+R81)))</f>
        <v>76.939138271592199</v>
      </c>
      <c r="M81" s="51">
        <f t="shared" si="18"/>
        <v>0.63829848187057758</v>
      </c>
      <c r="N81" s="51">
        <f t="shared" si="19"/>
        <v>-0.63829787234041946</v>
      </c>
      <c r="O81" s="62">
        <f t="shared" ref="O81:O144" si="31">IF(B81=0,"",(G81+(TAN(($L$6-90)*$M$10)*AH81)))</f>
        <v>7424.9937192298294</v>
      </c>
      <c r="P81" s="62">
        <f t="shared" ref="P81:P144" si="32">IF(B81=0,"",SIN((AG81-$L$7)*PI()/180)*AF81)</f>
        <v>-1175.3747103172796</v>
      </c>
      <c r="Q81" s="62">
        <f t="shared" ref="Q81:Q144" si="33">IF(B81=0,"",($L$5-O81))</f>
        <v>73.006280770170633</v>
      </c>
      <c r="R81" s="54">
        <f t="shared" ref="R81:R144" si="34">(ATAN2(V81,X81+$L$10))/$M$10</f>
        <v>76.939138271592199</v>
      </c>
      <c r="S81" s="37" t="s">
        <v>91</v>
      </c>
      <c r="T81" s="55">
        <f t="shared" si="20"/>
        <v>94</v>
      </c>
      <c r="U81" s="56">
        <f t="shared" si="21"/>
        <v>7424.9937192298294</v>
      </c>
      <c r="V81" s="56">
        <f t="shared" si="22"/>
        <v>586.46359293662158</v>
      </c>
      <c r="W81" s="37" t="str">
        <f t="shared" ref="W81:W144" si="35">IF(V81&gt;=0,"N","S")</f>
        <v>N</v>
      </c>
      <c r="X81" s="56">
        <f t="shared" si="23"/>
        <v>2527.9984723416901</v>
      </c>
      <c r="Y81" s="56">
        <f t="shared" ref="Y81:Y144" si="36">K81*COS((R81-$M$9)*$M$10)</f>
        <v>2579.4566952274727</v>
      </c>
      <c r="Z81" s="56">
        <f t="shared" si="24"/>
        <v>0.63829848187057758</v>
      </c>
      <c r="AA81" s="56">
        <f t="shared" si="25"/>
        <v>1.047198551197554E-2</v>
      </c>
      <c r="AB81" s="56">
        <f t="shared" si="26"/>
        <v>47.000429516092389</v>
      </c>
      <c r="AC81" s="38"/>
      <c r="AD81" s="16">
        <f t="shared" ref="AD81:AD144" si="37">IF(B81=0,"",H81-$P$5)</f>
        <v>586.46359293662158</v>
      </c>
      <c r="AE81" s="6">
        <f t="shared" ref="AE81:AE144" si="38">IF(B81=0,"",I81-$P$6)</f>
        <v>2527.9984723416901</v>
      </c>
      <c r="AF81" s="6">
        <f t="shared" ref="AF81:AF144" si="39">IF(B81=0,"",SQRT(AD81*AD81+AE81*AE81))</f>
        <v>2595.1331029452131</v>
      </c>
      <c r="AG81" s="6">
        <f t="shared" ref="AG81:AG144" si="40">IF(B81=0,"",IF(ATAN2(AD81,AE81)&lt;0,360+ATAN2(AD81,AE81)*180/PI(),ATAN2(AD81,AE81)*180/PI()))</f>
        <v>76.939138271542305</v>
      </c>
      <c r="AH81" s="6">
        <f t="shared" ref="AH81:AH144" si="41">IF(B81=0,"",+AF81*COS(ABS((AG81-$L$7)*PI()/180)))</f>
        <v>2313.7005234793505</v>
      </c>
    </row>
    <row r="82" spans="1:34" s="57" customFormat="1" ht="14.1" customHeight="1">
      <c r="A82" s="58">
        <f t="shared" si="27"/>
        <v>65</v>
      </c>
      <c r="B82" s="46">
        <v>9609</v>
      </c>
      <c r="C82" s="47">
        <v>90.5</v>
      </c>
      <c r="D82" s="47">
        <v>98.2</v>
      </c>
      <c r="E82" s="63">
        <v>166.6</v>
      </c>
      <c r="F82" s="49">
        <f t="shared" ref="F82:F145" si="42">IF(B82=0," ",+B82-B81)</f>
        <v>95</v>
      </c>
      <c r="G82" s="51">
        <f t="shared" ref="G82:G145" si="43">IF(VALUE(B82)&lt;=0," ",ABS(U82))</f>
        <v>7424.164696463602</v>
      </c>
      <c r="H82" s="51">
        <f t="shared" ref="H82:H145" si="44">IF(VALUE(B82)&lt;=0," ",V82)</f>
        <v>572.66826534447534</v>
      </c>
      <c r="I82" s="51">
        <f t="shared" ref="I82:I145" si="45">IF(VALUE(B82)&lt;=0," ",X82)</f>
        <v>2621.9877325845014</v>
      </c>
      <c r="J82" s="51">
        <f t="shared" si="28"/>
        <v>2671.1686774090176</v>
      </c>
      <c r="K82" s="52">
        <f t="shared" si="29"/>
        <v>2683.7974237926874</v>
      </c>
      <c r="L82" s="52">
        <f t="shared" si="30"/>
        <v>77.679506570486794</v>
      </c>
      <c r="M82" s="51">
        <f t="shared" ref="M82:M145" si="46">IF(VALUE(B82)&lt;=0," ",Z82)</f>
        <v>0.31577865556563556</v>
      </c>
      <c r="N82" s="51">
        <f t="shared" ref="N82:N145" si="47">IF(B82=0," ",(C82-C81)*100/(B82-B81))</f>
        <v>0</v>
      </c>
      <c r="O82" s="62">
        <f t="shared" si="31"/>
        <v>7424.164696463602</v>
      </c>
      <c r="P82" s="62">
        <f t="shared" si="32"/>
        <v>-1184.5127064387955</v>
      </c>
      <c r="Q82" s="62">
        <f t="shared" si="33"/>
        <v>73.835303536397987</v>
      </c>
      <c r="R82" s="54">
        <f t="shared" si="34"/>
        <v>77.679506570486794</v>
      </c>
      <c r="S82" s="37" t="s">
        <v>91</v>
      </c>
      <c r="T82" s="55">
        <f t="shared" ref="T82:T145" si="48">B82-B81</f>
        <v>95</v>
      </c>
      <c r="U82" s="56">
        <f t="shared" ref="U82:U145" si="49">U81+AB82*(COS(C81*$M$10)+COS(C82*$M$10))</f>
        <v>7424.164696463602</v>
      </c>
      <c r="V82" s="56">
        <f t="shared" ref="V82:V145" si="50">V81+AB82*(SIN(C81*$M$10)*COS(D81*$M$10)+SIN(C82*$M$10)*COS(D82*$M$10))</f>
        <v>572.66826534447534</v>
      </c>
      <c r="W82" s="37" t="str">
        <f t="shared" si="35"/>
        <v>N</v>
      </c>
      <c r="X82" s="56">
        <f t="shared" ref="X82:X145" si="51">X81+AB82*(SIN(C81*$M$10)*SIN(D81*$M$10)+SIN(C82*$M$10)*SIN(D82*$M$10))</f>
        <v>2621.9877325845014</v>
      </c>
      <c r="Y82" s="56">
        <f t="shared" si="36"/>
        <v>2671.1686774090176</v>
      </c>
      <c r="Z82" s="56">
        <f t="shared" ref="Z82:Z145" si="52">(AA82/$M$10)*($M$16/T82)</f>
        <v>0.31577865556563556</v>
      </c>
      <c r="AA82" s="56">
        <f t="shared" ref="AA82:AA145" si="53">ACOS(COS(C81*$M$10)*COS(C82*$M$10)+SIN(C81*$M$10)*SIN(C82*$M$10)*COS((D82-D81)*$M$10-$L$10))+$L$10</f>
        <v>5.2358083847843847E-3</v>
      </c>
      <c r="AB82" s="56">
        <f t="shared" ref="AB82:AB145" si="54">TAN(AA82/2)*(T82/AA82)</f>
        <v>47.50010851281818</v>
      </c>
      <c r="AC82" s="38"/>
      <c r="AD82" s="16">
        <f t="shared" si="37"/>
        <v>572.66826534447534</v>
      </c>
      <c r="AE82" s="6">
        <f t="shared" si="38"/>
        <v>2621.9877325845014</v>
      </c>
      <c r="AF82" s="6">
        <f t="shared" si="39"/>
        <v>2683.7974237926874</v>
      </c>
      <c r="AG82" s="6">
        <f t="shared" si="40"/>
        <v>77.679506570441234</v>
      </c>
      <c r="AH82" s="6">
        <f t="shared" si="41"/>
        <v>2408.2562696360419</v>
      </c>
    </row>
    <row r="83" spans="1:34" s="57" customFormat="1" ht="14.1" customHeight="1">
      <c r="A83" s="58">
        <f t="shared" si="27"/>
        <v>66</v>
      </c>
      <c r="B83" s="46">
        <v>9703</v>
      </c>
      <c r="C83" s="47">
        <v>89.7</v>
      </c>
      <c r="D83" s="47">
        <v>97.4</v>
      </c>
      <c r="E83" s="63">
        <v>166.6</v>
      </c>
      <c r="F83" s="49">
        <f t="shared" si="42"/>
        <v>94</v>
      </c>
      <c r="G83" s="51">
        <f t="shared" si="43"/>
        <v>7424.0006342644674</v>
      </c>
      <c r="H83" s="51">
        <f t="shared" si="44"/>
        <v>559.91123614310504</v>
      </c>
      <c r="I83" s="51">
        <f t="shared" si="45"/>
        <v>2715.1163758318667</v>
      </c>
      <c r="J83" s="51">
        <f t="shared" si="28"/>
        <v>2762.1482445166289</v>
      </c>
      <c r="K83" s="52">
        <f t="shared" si="29"/>
        <v>2772.2477390503304</v>
      </c>
      <c r="L83" s="52">
        <f t="shared" si="30"/>
        <v>78.347809434441757</v>
      </c>
      <c r="M83" s="51">
        <f t="shared" si="46"/>
        <v>1.2035812459399431</v>
      </c>
      <c r="N83" s="51">
        <f t="shared" si="47"/>
        <v>-0.85106382978723105</v>
      </c>
      <c r="O83" s="62">
        <f t="shared" si="31"/>
        <v>7424.0006342644674</v>
      </c>
      <c r="P83" s="62">
        <f t="shared" si="32"/>
        <v>-1194.4524194977723</v>
      </c>
      <c r="Q83" s="62">
        <f t="shared" si="33"/>
        <v>73.999365735532592</v>
      </c>
      <c r="R83" s="54">
        <f t="shared" si="34"/>
        <v>78.347809434441757</v>
      </c>
      <c r="S83" s="37" t="s">
        <v>91</v>
      </c>
      <c r="T83" s="55">
        <f t="shared" si="48"/>
        <v>94</v>
      </c>
      <c r="U83" s="56">
        <f t="shared" si="49"/>
        <v>7424.0006342644674</v>
      </c>
      <c r="V83" s="56">
        <f t="shared" si="50"/>
        <v>559.91123614310504</v>
      </c>
      <c r="W83" s="37" t="str">
        <f t="shared" si="35"/>
        <v>N</v>
      </c>
      <c r="X83" s="56">
        <f t="shared" si="51"/>
        <v>2715.1163758318667</v>
      </c>
      <c r="Y83" s="56">
        <f t="shared" si="36"/>
        <v>2762.1482445166289</v>
      </c>
      <c r="Z83" s="56">
        <f t="shared" si="52"/>
        <v>1.2035812459399431</v>
      </c>
      <c r="AA83" s="56">
        <f t="shared" si="53"/>
        <v>1.9746068223493181E-2</v>
      </c>
      <c r="AB83" s="56">
        <f t="shared" si="54"/>
        <v>47.001527196120129</v>
      </c>
      <c r="AC83" s="38"/>
      <c r="AD83" s="16">
        <f t="shared" si="37"/>
        <v>559.91123614310504</v>
      </c>
      <c r="AE83" s="6">
        <f t="shared" si="38"/>
        <v>2715.1163758318667</v>
      </c>
      <c r="AF83" s="6">
        <f t="shared" si="39"/>
        <v>2772.2477390503304</v>
      </c>
      <c r="AG83" s="6">
        <f t="shared" si="40"/>
        <v>78.34780943440002</v>
      </c>
      <c r="AH83" s="6">
        <f t="shared" si="41"/>
        <v>2501.7275919303415</v>
      </c>
    </row>
    <row r="84" spans="1:34" s="57" customFormat="1" ht="14.1" customHeight="1">
      <c r="A84" s="58">
        <f t="shared" ref="A84:A147" si="55">IF(B84="","",A83+1)</f>
        <v>67</v>
      </c>
      <c r="B84" s="46">
        <v>9797</v>
      </c>
      <c r="C84" s="47">
        <v>90.6</v>
      </c>
      <c r="D84" s="47">
        <v>99.5</v>
      </c>
      <c r="E84" s="63">
        <v>168.4</v>
      </c>
      <c r="F84" s="49">
        <f t="shared" si="42"/>
        <v>94</v>
      </c>
      <c r="G84" s="51">
        <f t="shared" si="43"/>
        <v>7423.7545180984671</v>
      </c>
      <c r="H84" s="51">
        <f t="shared" si="44"/>
        <v>546.09928373282173</v>
      </c>
      <c r="I84" s="51">
        <f t="shared" si="45"/>
        <v>2808.0894829162617</v>
      </c>
      <c r="J84" s="51">
        <f t="shared" si="28"/>
        <v>2852.8491809907164</v>
      </c>
      <c r="K84" s="52">
        <f t="shared" si="29"/>
        <v>2860.6976372483723</v>
      </c>
      <c r="L84" s="52">
        <f t="shared" si="30"/>
        <v>78.994849271821863</v>
      </c>
      <c r="M84" s="51">
        <f t="shared" si="46"/>
        <v>2.4305377846704985</v>
      </c>
      <c r="N84" s="51">
        <f t="shared" si="47"/>
        <v>0.95744680851062924</v>
      </c>
      <c r="O84" s="62">
        <f t="shared" si="31"/>
        <v>7423.7545180984671</v>
      </c>
      <c r="P84" s="62">
        <f t="shared" si="32"/>
        <v>-1203.3306835708074</v>
      </c>
      <c r="Q84" s="62">
        <f t="shared" si="33"/>
        <v>74.245481901532912</v>
      </c>
      <c r="R84" s="54">
        <f t="shared" si="34"/>
        <v>78.994849271821863</v>
      </c>
      <c r="S84" s="37" t="s">
        <v>91</v>
      </c>
      <c r="T84" s="55">
        <f t="shared" si="48"/>
        <v>94</v>
      </c>
      <c r="U84" s="56">
        <f t="shared" si="49"/>
        <v>7423.7545180984671</v>
      </c>
      <c r="V84" s="56">
        <f t="shared" si="50"/>
        <v>546.09928373282173</v>
      </c>
      <c r="W84" s="37" t="str">
        <f t="shared" si="35"/>
        <v>N</v>
      </c>
      <c r="X84" s="56">
        <f t="shared" si="51"/>
        <v>2808.0894829162617</v>
      </c>
      <c r="Y84" s="56">
        <f t="shared" si="36"/>
        <v>2852.8491809907164</v>
      </c>
      <c r="Z84" s="56">
        <f t="shared" si="52"/>
        <v>2.4305377846704985</v>
      </c>
      <c r="AA84" s="56">
        <f t="shared" si="53"/>
        <v>3.987563372043141E-2</v>
      </c>
      <c r="AB84" s="56">
        <f t="shared" si="54"/>
        <v>47.006228749558979</v>
      </c>
      <c r="AC84" s="38"/>
      <c r="AD84" s="16">
        <f t="shared" si="37"/>
        <v>546.09928373282173</v>
      </c>
      <c r="AE84" s="6">
        <f t="shared" si="38"/>
        <v>2808.0894829162617</v>
      </c>
      <c r="AF84" s="6">
        <f t="shared" si="39"/>
        <v>2860.6976372483723</v>
      </c>
      <c r="AG84" s="6">
        <f t="shared" si="40"/>
        <v>78.994849271783622</v>
      </c>
      <c r="AH84" s="6">
        <f t="shared" si="41"/>
        <v>2595.3007990858082</v>
      </c>
    </row>
    <row r="85" spans="1:34" s="57" customFormat="1" ht="14.1" customHeight="1">
      <c r="A85" s="58">
        <f t="shared" si="55"/>
        <v>68</v>
      </c>
      <c r="B85" s="46">
        <v>9891</v>
      </c>
      <c r="C85" s="47">
        <v>90.2</v>
      </c>
      <c r="D85" s="47">
        <v>97.8</v>
      </c>
      <c r="E85" s="63">
        <v>169.3</v>
      </c>
      <c r="F85" s="49">
        <f t="shared" si="42"/>
        <v>94</v>
      </c>
      <c r="G85" s="51">
        <f t="shared" si="43"/>
        <v>7423.0982328182126</v>
      </c>
      <c r="H85" s="51">
        <f t="shared" si="44"/>
        <v>531.9627840858044</v>
      </c>
      <c r="I85" s="51">
        <f t="shared" si="45"/>
        <v>2901.0144236462243</v>
      </c>
      <c r="J85" s="51">
        <f t="shared" si="28"/>
        <v>2943.4640832778305</v>
      </c>
      <c r="K85" s="52">
        <f t="shared" si="29"/>
        <v>2949.3845272964586</v>
      </c>
      <c r="L85" s="52">
        <f t="shared" si="30"/>
        <v>79.609037646723337</v>
      </c>
      <c r="M85" s="51">
        <f t="shared" si="46"/>
        <v>1.8578535743006155</v>
      </c>
      <c r="N85" s="51">
        <f t="shared" si="47"/>
        <v>-0.42553191489360798</v>
      </c>
      <c r="O85" s="62">
        <f t="shared" si="31"/>
        <v>7423.0982328182126</v>
      </c>
      <c r="P85" s="62">
        <f t="shared" si="32"/>
        <v>-1211.8823170865846</v>
      </c>
      <c r="Q85" s="62">
        <f t="shared" si="33"/>
        <v>74.901767181787363</v>
      </c>
      <c r="R85" s="54">
        <f t="shared" si="34"/>
        <v>79.609037646723337</v>
      </c>
      <c r="S85" s="37" t="s">
        <v>91</v>
      </c>
      <c r="T85" s="55">
        <f t="shared" si="48"/>
        <v>94</v>
      </c>
      <c r="U85" s="56">
        <f t="shared" si="49"/>
        <v>7423.0982328182126</v>
      </c>
      <c r="V85" s="56">
        <f t="shared" si="50"/>
        <v>531.9627840858044</v>
      </c>
      <c r="W85" s="37" t="str">
        <f t="shared" si="35"/>
        <v>N</v>
      </c>
      <c r="X85" s="56">
        <f t="shared" si="51"/>
        <v>2901.0144236462243</v>
      </c>
      <c r="Y85" s="56">
        <f t="shared" si="36"/>
        <v>2943.4640832778305</v>
      </c>
      <c r="Z85" s="56">
        <f t="shared" si="52"/>
        <v>1.8578535743006155</v>
      </c>
      <c r="AA85" s="56">
        <f t="shared" si="53"/>
        <v>3.0480122178001397E-2</v>
      </c>
      <c r="AB85" s="56">
        <f t="shared" si="54"/>
        <v>47.003639069654994</v>
      </c>
      <c r="AC85" s="38"/>
      <c r="AD85" s="16">
        <f t="shared" si="37"/>
        <v>531.9627840858044</v>
      </c>
      <c r="AE85" s="6">
        <f t="shared" si="38"/>
        <v>2901.0144236462243</v>
      </c>
      <c r="AF85" s="6">
        <f t="shared" si="39"/>
        <v>2949.3845272964586</v>
      </c>
      <c r="AG85" s="6">
        <f t="shared" si="40"/>
        <v>79.609037646688293</v>
      </c>
      <c r="AH85" s="6">
        <f t="shared" si="41"/>
        <v>2688.9050446954438</v>
      </c>
    </row>
    <row r="86" spans="1:34" s="57" customFormat="1" ht="14.1" customHeight="1">
      <c r="A86" s="58">
        <f t="shared" si="55"/>
        <v>69</v>
      </c>
      <c r="B86" s="46">
        <v>9985</v>
      </c>
      <c r="C86" s="47">
        <v>90.5</v>
      </c>
      <c r="D86" s="47">
        <v>99.2</v>
      </c>
      <c r="E86" s="63">
        <v>155.80000000000001</v>
      </c>
      <c r="F86" s="49">
        <f t="shared" si="42"/>
        <v>94</v>
      </c>
      <c r="G86" s="51">
        <f t="shared" si="43"/>
        <v>7422.5239951514495</v>
      </c>
      <c r="H86" s="51">
        <f t="shared" si="44"/>
        <v>518.06933836808014</v>
      </c>
      <c r="I86" s="51">
        <f t="shared" si="45"/>
        <v>2993.9777638899427</v>
      </c>
      <c r="J86" s="51">
        <f t="shared" si="28"/>
        <v>3034.1457281752341</v>
      </c>
      <c r="K86" s="52">
        <f t="shared" si="29"/>
        <v>3038.469794160304</v>
      </c>
      <c r="L86" s="52">
        <f t="shared" si="30"/>
        <v>80.182912690064171</v>
      </c>
      <c r="M86" s="51">
        <f t="shared" si="46"/>
        <v>1.523143630692082</v>
      </c>
      <c r="N86" s="51">
        <f t="shared" si="47"/>
        <v>0.31914893617020973</v>
      </c>
      <c r="O86" s="62">
        <f t="shared" si="31"/>
        <v>7422.5239951514495</v>
      </c>
      <c r="P86" s="62">
        <f t="shared" si="32"/>
        <v>-1220.6791227187668</v>
      </c>
      <c r="Q86" s="62">
        <f t="shared" si="33"/>
        <v>75.476004848550474</v>
      </c>
      <c r="R86" s="54">
        <f t="shared" si="34"/>
        <v>80.182912690064171</v>
      </c>
      <c r="S86" s="37" t="s">
        <v>91</v>
      </c>
      <c r="T86" s="55">
        <f t="shared" si="48"/>
        <v>94</v>
      </c>
      <c r="U86" s="56">
        <f t="shared" si="49"/>
        <v>7422.5239951514495</v>
      </c>
      <c r="V86" s="56">
        <f t="shared" si="50"/>
        <v>518.06933836808014</v>
      </c>
      <c r="W86" s="37" t="str">
        <f t="shared" si="35"/>
        <v>N</v>
      </c>
      <c r="X86" s="56">
        <f t="shared" si="51"/>
        <v>2993.9777638899427</v>
      </c>
      <c r="Y86" s="56">
        <f t="shared" si="36"/>
        <v>3034.1457281752341</v>
      </c>
      <c r="Z86" s="56">
        <f t="shared" si="52"/>
        <v>1.523143630692082</v>
      </c>
      <c r="AA86" s="56">
        <f t="shared" si="53"/>
        <v>2.4988839056175945E-2</v>
      </c>
      <c r="AB86" s="56">
        <f t="shared" si="54"/>
        <v>47.00244588420113</v>
      </c>
      <c r="AC86" s="38"/>
      <c r="AD86" s="16">
        <f t="shared" si="37"/>
        <v>518.06933836808014</v>
      </c>
      <c r="AE86" s="6">
        <f t="shared" si="38"/>
        <v>2993.9777638899427</v>
      </c>
      <c r="AF86" s="6">
        <f t="shared" si="39"/>
        <v>3038.469794160304</v>
      </c>
      <c r="AG86" s="6">
        <f t="shared" si="40"/>
        <v>80.182912690032026</v>
      </c>
      <c r="AH86" s="6">
        <f t="shared" si="41"/>
        <v>2782.4883053452536</v>
      </c>
    </row>
    <row r="87" spans="1:34" s="57" customFormat="1" ht="14.1" customHeight="1">
      <c r="A87" s="58">
        <f t="shared" si="55"/>
        <v>70</v>
      </c>
      <c r="B87" s="46">
        <v>10079</v>
      </c>
      <c r="C87" s="47">
        <v>89.8</v>
      </c>
      <c r="D87" s="47">
        <v>100</v>
      </c>
      <c r="E87" s="63">
        <v>159.4</v>
      </c>
      <c r="F87" s="49">
        <f t="shared" si="42"/>
        <v>94</v>
      </c>
      <c r="G87" s="51">
        <f t="shared" si="43"/>
        <v>7422.2779015404285</v>
      </c>
      <c r="H87" s="51">
        <f t="shared" si="44"/>
        <v>502.39334438393234</v>
      </c>
      <c r="I87" s="51">
        <f t="shared" si="45"/>
        <v>3086.6597427067627</v>
      </c>
      <c r="J87" s="51">
        <f t="shared" si="28"/>
        <v>3124.3381426529759</v>
      </c>
      <c r="K87" s="52">
        <f t="shared" si="29"/>
        <v>3127.2779601001016</v>
      </c>
      <c r="L87" s="52">
        <f t="shared" si="30"/>
        <v>80.755445101453773</v>
      </c>
      <c r="M87" s="51">
        <f t="shared" si="46"/>
        <v>1.1308605482015459</v>
      </c>
      <c r="N87" s="51">
        <f t="shared" si="47"/>
        <v>-0.74468085106383286</v>
      </c>
      <c r="O87" s="62">
        <f t="shared" si="31"/>
        <v>7422.2779015404285</v>
      </c>
      <c r="P87" s="62">
        <f t="shared" si="32"/>
        <v>-1227.6779075031461</v>
      </c>
      <c r="Q87" s="62">
        <f t="shared" si="33"/>
        <v>75.722098459571498</v>
      </c>
      <c r="R87" s="54">
        <f t="shared" si="34"/>
        <v>80.755445101453773</v>
      </c>
      <c r="S87" s="37" t="s">
        <v>91</v>
      </c>
      <c r="T87" s="55">
        <f t="shared" si="48"/>
        <v>94</v>
      </c>
      <c r="U87" s="56">
        <f t="shared" si="49"/>
        <v>7422.2779015404285</v>
      </c>
      <c r="V87" s="56">
        <f t="shared" si="50"/>
        <v>502.39334438393234</v>
      </c>
      <c r="W87" s="37" t="str">
        <f t="shared" si="35"/>
        <v>N</v>
      </c>
      <c r="X87" s="56">
        <f t="shared" si="51"/>
        <v>3086.6597427067627</v>
      </c>
      <c r="Y87" s="56">
        <f t="shared" si="36"/>
        <v>3124.3381426529759</v>
      </c>
      <c r="Z87" s="56">
        <f t="shared" si="52"/>
        <v>1.1308605482015459</v>
      </c>
      <c r="AA87" s="56">
        <f t="shared" si="53"/>
        <v>1.8553005550203512E-2</v>
      </c>
      <c r="AB87" s="56">
        <f t="shared" si="54"/>
        <v>47.001348217966104</v>
      </c>
      <c r="AC87" s="38"/>
      <c r="AD87" s="16">
        <f t="shared" si="37"/>
        <v>502.39334438393234</v>
      </c>
      <c r="AE87" s="6">
        <f t="shared" si="38"/>
        <v>3086.6597427067627</v>
      </c>
      <c r="AF87" s="6">
        <f t="shared" si="39"/>
        <v>3127.2779601001016</v>
      </c>
      <c r="AG87" s="6">
        <f t="shared" si="40"/>
        <v>80.755445101424343</v>
      </c>
      <c r="AH87" s="6">
        <f t="shared" si="41"/>
        <v>2876.225720481018</v>
      </c>
    </row>
    <row r="88" spans="1:34" s="57" customFormat="1" ht="14.1" customHeight="1">
      <c r="A88" s="58">
        <f t="shared" si="55"/>
        <v>71</v>
      </c>
      <c r="B88" s="46">
        <v>10172</v>
      </c>
      <c r="C88" s="47">
        <v>89.2</v>
      </c>
      <c r="D88" s="47">
        <v>101.1</v>
      </c>
      <c r="E88" s="63">
        <v>163</v>
      </c>
      <c r="F88" s="49">
        <f t="shared" si="42"/>
        <v>93</v>
      </c>
      <c r="G88" s="51">
        <f t="shared" si="43"/>
        <v>7423.0894905603018</v>
      </c>
      <c r="H88" s="51">
        <f t="shared" si="44"/>
        <v>485.36667596033129</v>
      </c>
      <c r="I88" s="51">
        <f t="shared" si="45"/>
        <v>3178.0823286233067</v>
      </c>
      <c r="J88" s="51">
        <f t="shared" si="28"/>
        <v>3213.1209307618142</v>
      </c>
      <c r="K88" s="52">
        <f t="shared" si="29"/>
        <v>3214.9320517921556</v>
      </c>
      <c r="L88" s="52">
        <f t="shared" si="30"/>
        <v>81.316705197022841</v>
      </c>
      <c r="M88" s="51">
        <f t="shared" si="46"/>
        <v>1.3472637569777413</v>
      </c>
      <c r="N88" s="51">
        <f t="shared" si="47"/>
        <v>-0.64516129032257452</v>
      </c>
      <c r="O88" s="62">
        <f t="shared" si="31"/>
        <v>7423.0894905603018</v>
      </c>
      <c r="P88" s="62">
        <f t="shared" si="32"/>
        <v>-1233.063499292447</v>
      </c>
      <c r="Q88" s="62">
        <f t="shared" si="33"/>
        <v>74.910509439698217</v>
      </c>
      <c r="R88" s="54">
        <f t="shared" si="34"/>
        <v>81.316705197022841</v>
      </c>
      <c r="S88" s="37" t="s">
        <v>91</v>
      </c>
      <c r="T88" s="55">
        <f t="shared" si="48"/>
        <v>93</v>
      </c>
      <c r="U88" s="56">
        <f t="shared" si="49"/>
        <v>7423.0894905603018</v>
      </c>
      <c r="V88" s="56">
        <f t="shared" si="50"/>
        <v>485.36667596033129</v>
      </c>
      <c r="W88" s="37" t="str">
        <f t="shared" si="35"/>
        <v>N</v>
      </c>
      <c r="X88" s="56">
        <f t="shared" si="51"/>
        <v>3178.0823286233067</v>
      </c>
      <c r="Y88" s="56">
        <f t="shared" si="36"/>
        <v>3213.1209307618142</v>
      </c>
      <c r="Z88" s="56">
        <f t="shared" si="52"/>
        <v>1.3472637569777413</v>
      </c>
      <c r="AA88" s="56">
        <f t="shared" si="53"/>
        <v>2.1868195260406793E-2</v>
      </c>
      <c r="AB88" s="56">
        <f t="shared" si="54"/>
        <v>46.501853183232896</v>
      </c>
      <c r="AC88" s="38"/>
      <c r="AD88" s="16">
        <f t="shared" si="37"/>
        <v>485.36667596033129</v>
      </c>
      <c r="AE88" s="6">
        <f t="shared" si="38"/>
        <v>3178.0823286233067</v>
      </c>
      <c r="AF88" s="6">
        <f t="shared" si="39"/>
        <v>3214.9320517921556</v>
      </c>
      <c r="AG88" s="6">
        <f t="shared" si="40"/>
        <v>81.316705196995954</v>
      </c>
      <c r="AH88" s="6">
        <f t="shared" si="41"/>
        <v>2969.0642472592581</v>
      </c>
    </row>
    <row r="89" spans="1:34" s="57" customFormat="1" ht="14.1" customHeight="1">
      <c r="A89" s="58">
        <f t="shared" si="55"/>
        <v>72</v>
      </c>
      <c r="B89" s="46">
        <v>10267</v>
      </c>
      <c r="C89" s="47">
        <v>88.7</v>
      </c>
      <c r="D89" s="47">
        <v>101.2</v>
      </c>
      <c r="E89" s="63">
        <v>164.8</v>
      </c>
      <c r="F89" s="49">
        <f t="shared" si="42"/>
        <v>95</v>
      </c>
      <c r="G89" s="51">
        <f t="shared" si="43"/>
        <v>7424.8303539607787</v>
      </c>
      <c r="H89" s="51">
        <f t="shared" si="44"/>
        <v>466.99889575853916</v>
      </c>
      <c r="I89" s="51">
        <f t="shared" si="45"/>
        <v>3271.2731783932168</v>
      </c>
      <c r="J89" s="51">
        <f t="shared" si="28"/>
        <v>3303.5018263944239</v>
      </c>
      <c r="K89" s="52">
        <f t="shared" si="29"/>
        <v>3304.4388595213186</v>
      </c>
      <c r="L89" s="52">
        <f t="shared" si="30"/>
        <v>81.875490682896498</v>
      </c>
      <c r="M89" s="51">
        <f t="shared" si="46"/>
        <v>0.53673584935207064</v>
      </c>
      <c r="N89" s="51">
        <f t="shared" si="47"/>
        <v>-0.52631578947368418</v>
      </c>
      <c r="O89" s="62">
        <f t="shared" si="31"/>
        <v>7424.8303539607787</v>
      </c>
      <c r="P89" s="62">
        <f t="shared" si="32"/>
        <v>-1237.5709710218352</v>
      </c>
      <c r="Q89" s="62">
        <f t="shared" si="33"/>
        <v>73.169646039221334</v>
      </c>
      <c r="R89" s="54">
        <f t="shared" si="34"/>
        <v>81.875490682896498</v>
      </c>
      <c r="S89" s="37" t="s">
        <v>91</v>
      </c>
      <c r="T89" s="55">
        <f t="shared" si="48"/>
        <v>95</v>
      </c>
      <c r="U89" s="56">
        <f t="shared" si="49"/>
        <v>7424.8303539607787</v>
      </c>
      <c r="V89" s="56">
        <f t="shared" si="50"/>
        <v>466.99889575853916</v>
      </c>
      <c r="W89" s="37" t="str">
        <f t="shared" si="35"/>
        <v>N</v>
      </c>
      <c r="X89" s="56">
        <f t="shared" si="51"/>
        <v>3271.2731783932168</v>
      </c>
      <c r="Y89" s="56">
        <f t="shared" si="36"/>
        <v>3303.5018263944239</v>
      </c>
      <c r="Z89" s="56">
        <f t="shared" si="52"/>
        <v>0.53673584935207064</v>
      </c>
      <c r="AA89" s="56">
        <f t="shared" si="53"/>
        <v>8.8994173954478114E-3</v>
      </c>
      <c r="AB89" s="56">
        <f t="shared" si="54"/>
        <v>47.500313501018248</v>
      </c>
      <c r="AC89" s="38"/>
      <c r="AD89" s="16">
        <f t="shared" si="37"/>
        <v>466.99889575853916</v>
      </c>
      <c r="AE89" s="6">
        <f t="shared" si="38"/>
        <v>3271.2731783932168</v>
      </c>
      <c r="AF89" s="6">
        <f t="shared" si="39"/>
        <v>3304.4388595213186</v>
      </c>
      <c r="AG89" s="6">
        <f t="shared" si="40"/>
        <v>81.875490682871984</v>
      </c>
      <c r="AH89" s="6">
        <f t="shared" si="41"/>
        <v>3063.9409700577821</v>
      </c>
    </row>
    <row r="90" spans="1:34" s="57" customFormat="1" ht="11.25" customHeight="1">
      <c r="A90" s="58">
        <f t="shared" si="55"/>
        <v>73</v>
      </c>
      <c r="B90" s="46">
        <v>10361</v>
      </c>
      <c r="C90" s="47">
        <v>88.4</v>
      </c>
      <c r="D90" s="47">
        <v>101.1</v>
      </c>
      <c r="E90" s="63">
        <v>166.6</v>
      </c>
      <c r="F90" s="49">
        <f t="shared" si="42"/>
        <v>94</v>
      </c>
      <c r="G90" s="51">
        <f t="shared" si="43"/>
        <v>7427.2089816964462</v>
      </c>
      <c r="H90" s="51">
        <f t="shared" si="44"/>
        <v>448.82718030862196</v>
      </c>
      <c r="I90" s="51">
        <f t="shared" si="45"/>
        <v>3363.4692111678673</v>
      </c>
      <c r="J90" s="51">
        <f t="shared" si="28"/>
        <v>3392.9178999943456</v>
      </c>
      <c r="K90" s="52">
        <f t="shared" si="29"/>
        <v>3393.2832142716857</v>
      </c>
      <c r="L90" s="52">
        <f t="shared" si="30"/>
        <v>82.399254028362108</v>
      </c>
      <c r="M90" s="51">
        <f t="shared" si="46"/>
        <v>0.3364025099398788</v>
      </c>
      <c r="N90" s="51">
        <f t="shared" si="47"/>
        <v>-0.31914893617020973</v>
      </c>
      <c r="O90" s="62">
        <f t="shared" si="31"/>
        <v>7427.2089816964462</v>
      </c>
      <c r="P90" s="62">
        <f t="shared" si="32"/>
        <v>-1242.0303133978255</v>
      </c>
      <c r="Q90" s="62">
        <f t="shared" si="33"/>
        <v>70.791018303553756</v>
      </c>
      <c r="R90" s="54">
        <f t="shared" si="34"/>
        <v>82.399254028362108</v>
      </c>
      <c r="S90" s="37" t="s">
        <v>91</v>
      </c>
      <c r="T90" s="55">
        <f t="shared" si="48"/>
        <v>94</v>
      </c>
      <c r="U90" s="56">
        <f t="shared" si="49"/>
        <v>7427.2089816964462</v>
      </c>
      <c r="V90" s="56">
        <f t="shared" si="50"/>
        <v>448.82718030862196</v>
      </c>
      <c r="W90" s="37" t="str">
        <f t="shared" si="35"/>
        <v>N</v>
      </c>
      <c r="X90" s="56">
        <f t="shared" si="51"/>
        <v>3363.4692111678673</v>
      </c>
      <c r="Y90" s="56">
        <f t="shared" si="36"/>
        <v>3392.9178999943456</v>
      </c>
      <c r="Z90" s="56">
        <f t="shared" si="52"/>
        <v>0.3364025099398788</v>
      </c>
      <c r="AA90" s="56">
        <f t="shared" si="53"/>
        <v>5.5190515257984071E-3</v>
      </c>
      <c r="AB90" s="56">
        <f t="shared" si="54"/>
        <v>47.000119301754886</v>
      </c>
      <c r="AC90" s="38"/>
      <c r="AD90" s="16">
        <f t="shared" si="37"/>
        <v>448.82718030862196</v>
      </c>
      <c r="AE90" s="6">
        <f t="shared" si="38"/>
        <v>3363.4692111678673</v>
      </c>
      <c r="AF90" s="6">
        <f t="shared" si="39"/>
        <v>3393.2832142716857</v>
      </c>
      <c r="AG90" s="6">
        <f t="shared" si="40"/>
        <v>82.399254028339769</v>
      </c>
      <c r="AH90" s="6">
        <f t="shared" si="41"/>
        <v>3157.8048820120098</v>
      </c>
    </row>
    <row r="91" spans="1:34" s="57" customFormat="1" ht="14.1" customHeight="1">
      <c r="A91" s="58">
        <f t="shared" si="55"/>
        <v>74</v>
      </c>
      <c r="B91" s="46">
        <v>10398</v>
      </c>
      <c r="C91" s="47">
        <v>88</v>
      </c>
      <c r="D91" s="47">
        <v>100.8</v>
      </c>
      <c r="E91" s="63">
        <v>166.6</v>
      </c>
      <c r="F91" s="49">
        <f t="shared" si="42"/>
        <v>37</v>
      </c>
      <c r="G91" s="51">
        <f t="shared" si="43"/>
        <v>7428.3711800747733</v>
      </c>
      <c r="H91" s="51">
        <f t="shared" si="44"/>
        <v>441.80242541074625</v>
      </c>
      <c r="I91" s="51">
        <f t="shared" si="45"/>
        <v>3399.7775219079149</v>
      </c>
      <c r="J91" s="51">
        <f t="shared" si="28"/>
        <v>3428.1469037839602</v>
      </c>
      <c r="K91" s="52">
        <f t="shared" si="29"/>
        <v>3428.363542795475</v>
      </c>
      <c r="L91" s="52">
        <f t="shared" si="30"/>
        <v>82.595882919474832</v>
      </c>
      <c r="M91" s="51">
        <f t="shared" si="46"/>
        <v>1.3511128238246888</v>
      </c>
      <c r="N91" s="51">
        <f t="shared" si="47"/>
        <v>-1.0810810810810965</v>
      </c>
      <c r="O91" s="62">
        <f t="shared" si="31"/>
        <v>7428.3711800747733</v>
      </c>
      <c r="P91" s="62">
        <f t="shared" si="32"/>
        <v>-1243.9142043201732</v>
      </c>
      <c r="Q91" s="62">
        <f t="shared" si="33"/>
        <v>69.628819925226708</v>
      </c>
      <c r="R91" s="54">
        <f t="shared" si="34"/>
        <v>82.595882919474832</v>
      </c>
      <c r="S91" s="37" t="s">
        <v>91</v>
      </c>
      <c r="T91" s="55">
        <f t="shared" si="48"/>
        <v>37</v>
      </c>
      <c r="U91" s="56">
        <f t="shared" si="49"/>
        <v>7428.3711800747733</v>
      </c>
      <c r="V91" s="56">
        <f t="shared" si="50"/>
        <v>441.80242541074625</v>
      </c>
      <c r="W91" s="37" t="str">
        <f t="shared" si="35"/>
        <v>N</v>
      </c>
      <c r="X91" s="56">
        <f t="shared" si="51"/>
        <v>3399.7775219079149</v>
      </c>
      <c r="Y91" s="56">
        <f t="shared" si="36"/>
        <v>3428.1469037839602</v>
      </c>
      <c r="Z91" s="56">
        <f t="shared" si="52"/>
        <v>1.3511128238246888</v>
      </c>
      <c r="AA91" s="56">
        <f t="shared" si="53"/>
        <v>8.7251059164137942E-3</v>
      </c>
      <c r="AB91" s="56">
        <f t="shared" si="54"/>
        <v>18.500117364081394</v>
      </c>
      <c r="AC91" s="38"/>
      <c r="AD91" s="16">
        <f t="shared" si="37"/>
        <v>441.80242541074625</v>
      </c>
      <c r="AE91" s="6">
        <f t="shared" si="38"/>
        <v>3399.7775219079149</v>
      </c>
      <c r="AF91" s="6">
        <f t="shared" si="39"/>
        <v>3428.363542795475</v>
      </c>
      <c r="AG91" s="6">
        <f t="shared" si="40"/>
        <v>82.595882919453302</v>
      </c>
      <c r="AH91" s="6">
        <f t="shared" si="41"/>
        <v>3194.7384922493502</v>
      </c>
    </row>
    <row r="92" spans="1:34" s="57" customFormat="1" ht="14.1" customHeight="1">
      <c r="A92" s="58">
        <f t="shared" si="55"/>
        <v>75</v>
      </c>
      <c r="B92" s="46">
        <v>10462</v>
      </c>
      <c r="C92" s="47">
        <v>88</v>
      </c>
      <c r="D92" s="47">
        <v>100.8</v>
      </c>
      <c r="E92" s="63">
        <v>166.6</v>
      </c>
      <c r="F92" s="49">
        <f t="shared" si="42"/>
        <v>64</v>
      </c>
      <c r="G92" s="51">
        <f t="shared" si="43"/>
        <v>7430.6047478637338</v>
      </c>
      <c r="H92" s="51">
        <f t="shared" si="44"/>
        <v>429.81732672583411</v>
      </c>
      <c r="I92" s="51">
        <f t="shared" si="45"/>
        <v>3462.6056094519827</v>
      </c>
      <c r="J92" s="51">
        <f t="shared" si="28"/>
        <v>3489.1274313387303</v>
      </c>
      <c r="K92" s="52">
        <f t="shared" si="29"/>
        <v>3489.1804970454136</v>
      </c>
      <c r="L92" s="52">
        <f t="shared" si="30"/>
        <v>82.924002651441924</v>
      </c>
      <c r="M92" s="51">
        <f t="shared" si="46"/>
        <v>8.9524655489191131E-7</v>
      </c>
      <c r="N92" s="51">
        <f t="shared" si="47"/>
        <v>0</v>
      </c>
      <c r="O92" s="62">
        <f t="shared" si="31"/>
        <v>7430.6047478637338</v>
      </c>
      <c r="P92" s="62">
        <f t="shared" si="32"/>
        <v>-1247.3396986027938</v>
      </c>
      <c r="Q92" s="62">
        <f t="shared" si="33"/>
        <v>67.395252136266208</v>
      </c>
      <c r="R92" s="54">
        <f t="shared" si="34"/>
        <v>82.924002651441924</v>
      </c>
      <c r="S92" s="37" t="s">
        <v>91</v>
      </c>
      <c r="T92" s="55">
        <f t="shared" si="48"/>
        <v>64</v>
      </c>
      <c r="U92" s="56">
        <f t="shared" si="49"/>
        <v>7430.6047478637338</v>
      </c>
      <c r="V92" s="56">
        <f t="shared" si="50"/>
        <v>429.81732672583411</v>
      </c>
      <c r="W92" s="37" t="str">
        <f t="shared" si="35"/>
        <v>N</v>
      </c>
      <c r="X92" s="56">
        <f t="shared" si="51"/>
        <v>3462.6056094519827</v>
      </c>
      <c r="Y92" s="56">
        <f t="shared" si="36"/>
        <v>3489.1274313387303</v>
      </c>
      <c r="Z92" s="56">
        <f t="shared" si="52"/>
        <v>8.9524655489191131E-7</v>
      </c>
      <c r="AA92" s="56">
        <f t="shared" si="53"/>
        <v>1E-8</v>
      </c>
      <c r="AB92" s="56">
        <f t="shared" si="54"/>
        <v>32</v>
      </c>
      <c r="AC92" s="38"/>
      <c r="AD92" s="16">
        <f t="shared" si="37"/>
        <v>429.81732672583411</v>
      </c>
      <c r="AE92" s="6">
        <f t="shared" si="38"/>
        <v>3462.6056094519827</v>
      </c>
      <c r="AF92" s="6">
        <f t="shared" si="39"/>
        <v>3489.1804970454136</v>
      </c>
      <c r="AG92" s="6">
        <f t="shared" si="40"/>
        <v>82.924002651421702</v>
      </c>
      <c r="AH92" s="6">
        <f t="shared" si="41"/>
        <v>3258.6077114699724</v>
      </c>
    </row>
    <row r="93" spans="1:34" s="57" customFormat="1" ht="14.1" customHeight="1">
      <c r="A93" s="58" t="str">
        <f t="shared" si="55"/>
        <v/>
      </c>
      <c r="B93" s="46"/>
      <c r="C93" s="47"/>
      <c r="D93" s="47"/>
      <c r="E93" s="63"/>
      <c r="F93" s="49" t="str">
        <f t="shared" si="42"/>
        <v xml:space="preserve"> </v>
      </c>
      <c r="G93" s="51" t="str">
        <f t="shared" si="43"/>
        <v xml:space="preserve"> </v>
      </c>
      <c r="H93" s="51" t="str">
        <f t="shared" si="44"/>
        <v xml:space="preserve"> </v>
      </c>
      <c r="I93" s="51" t="str">
        <f t="shared" si="45"/>
        <v xml:space="preserve"> </v>
      </c>
      <c r="J93" s="51" t="str">
        <f t="shared" si="28"/>
        <v/>
      </c>
      <c r="K93" s="52" t="str">
        <f t="shared" si="29"/>
        <v/>
      </c>
      <c r="L93" s="52" t="str">
        <f t="shared" si="30"/>
        <v/>
      </c>
      <c r="M93" s="51" t="str">
        <f t="shared" si="46"/>
        <v xml:space="preserve"> </v>
      </c>
      <c r="N93" s="51" t="str">
        <f t="shared" si="47"/>
        <v xml:space="preserve"> </v>
      </c>
      <c r="O93" s="62" t="str">
        <f t="shared" si="31"/>
        <v/>
      </c>
      <c r="P93" s="62" t="str">
        <f t="shared" si="32"/>
        <v/>
      </c>
      <c r="Q93" s="62" t="str">
        <f t="shared" si="33"/>
        <v/>
      </c>
      <c r="R93" s="54">
        <f t="shared" si="34"/>
        <v>-60.977362935937101</v>
      </c>
      <c r="S93" s="37" t="s">
        <v>91</v>
      </c>
      <c r="T93" s="55">
        <f t="shared" si="48"/>
        <v>-10462</v>
      </c>
      <c r="U93" s="56">
        <f t="shared" si="49"/>
        <v>623.06734164920363</v>
      </c>
      <c r="V93" s="56">
        <f t="shared" si="50"/>
        <v>1661.6550540045325</v>
      </c>
      <c r="W93" s="37" t="str">
        <f t="shared" si="35"/>
        <v>N</v>
      </c>
      <c r="X93" s="56">
        <f t="shared" si="51"/>
        <v>-2994.913899084182</v>
      </c>
      <c r="Y93" s="56" t="e">
        <f t="shared" si="36"/>
        <v>#VALUE!</v>
      </c>
      <c r="Z93" s="56">
        <f t="shared" si="52"/>
        <v>-0.84113936697531821</v>
      </c>
      <c r="AA93" s="56">
        <f t="shared" si="53"/>
        <v>1.5358897517550099</v>
      </c>
      <c r="AB93" s="56">
        <f t="shared" si="54"/>
        <v>-6577.9695785971271</v>
      </c>
      <c r="AC93" s="38"/>
      <c r="AD93" s="16" t="str">
        <f t="shared" si="37"/>
        <v/>
      </c>
      <c r="AE93" s="6" t="str">
        <f t="shared" si="38"/>
        <v/>
      </c>
      <c r="AF93" s="6" t="str">
        <f t="shared" si="39"/>
        <v/>
      </c>
      <c r="AG93" s="6" t="str">
        <f t="shared" si="40"/>
        <v/>
      </c>
      <c r="AH93" s="6" t="str">
        <f t="shared" si="41"/>
        <v/>
      </c>
    </row>
    <row r="94" spans="1:34" s="57" customFormat="1" ht="14.1" customHeight="1">
      <c r="A94" s="58" t="str">
        <f t="shared" si="55"/>
        <v/>
      </c>
      <c r="B94" s="46"/>
      <c r="C94" s="47"/>
      <c r="D94" s="47"/>
      <c r="E94" s="63"/>
      <c r="F94" s="49" t="str">
        <f t="shared" si="42"/>
        <v/>
      </c>
      <c r="G94" s="51" t="str">
        <f t="shared" si="43"/>
        <v xml:space="preserve"> </v>
      </c>
      <c r="H94" s="51" t="str">
        <f t="shared" si="44"/>
        <v xml:space="preserve"> </v>
      </c>
      <c r="I94" s="51" t="str">
        <f t="shared" si="45"/>
        <v xml:space="preserve"> </v>
      </c>
      <c r="J94" s="51" t="str">
        <f t="shared" si="28"/>
        <v/>
      </c>
      <c r="K94" s="52" t="str">
        <f t="shared" si="29"/>
        <v/>
      </c>
      <c r="L94" s="52" t="str">
        <f t="shared" si="30"/>
        <v/>
      </c>
      <c r="M94" s="51" t="str">
        <f t="shared" si="46"/>
        <v/>
      </c>
      <c r="N94" s="51" t="str">
        <f t="shared" si="47"/>
        <v/>
      </c>
      <c r="O94" s="62" t="str">
        <f t="shared" si="31"/>
        <v/>
      </c>
      <c r="P94" s="62" t="str">
        <f t="shared" si="32"/>
        <v/>
      </c>
      <c r="Q94" s="62" t="str">
        <f t="shared" si="33"/>
        <v/>
      </c>
      <c r="R94" s="54">
        <f t="shared" si="34"/>
        <v>-60.977362935937101</v>
      </c>
      <c r="S94" s="37" t="s">
        <v>91</v>
      </c>
      <c r="T94" s="55">
        <f t="shared" si="48"/>
        <v>0</v>
      </c>
      <c r="U94" s="56">
        <f t="shared" si="49"/>
        <v>623.06734164920363</v>
      </c>
      <c r="V94" s="56">
        <f t="shared" si="50"/>
        <v>1661.6550540045325</v>
      </c>
      <c r="W94" s="37" t="str">
        <f t="shared" si="35"/>
        <v>N</v>
      </c>
      <c r="X94" s="56">
        <f t="shared" si="51"/>
        <v>-2994.913899084182</v>
      </c>
      <c r="Y94" s="56" t="e">
        <f t="shared" si="36"/>
        <v>#VALUE!</v>
      </c>
      <c r="Z94" s="56" t="e">
        <f t="shared" si="52"/>
        <v>#DIV/0!</v>
      </c>
      <c r="AA94" s="56">
        <f t="shared" si="53"/>
        <v>1E-8</v>
      </c>
      <c r="AB94" s="56">
        <f t="shared" si="54"/>
        <v>0</v>
      </c>
      <c r="AC94" s="38"/>
      <c r="AD94" s="16" t="str">
        <f t="shared" si="37"/>
        <v/>
      </c>
      <c r="AE94" s="6" t="str">
        <f t="shared" si="38"/>
        <v/>
      </c>
      <c r="AF94" s="6" t="str">
        <f t="shared" si="39"/>
        <v/>
      </c>
      <c r="AG94" s="6" t="str">
        <f t="shared" si="40"/>
        <v/>
      </c>
      <c r="AH94" s="6" t="str">
        <f t="shared" si="41"/>
        <v/>
      </c>
    </row>
    <row r="95" spans="1:34" s="57" customFormat="1" ht="14.1" customHeight="1">
      <c r="A95" s="58" t="str">
        <f t="shared" si="55"/>
        <v/>
      </c>
      <c r="B95" s="46"/>
      <c r="C95" s="47"/>
      <c r="D95" s="47"/>
      <c r="E95" s="63"/>
      <c r="F95" s="49" t="str">
        <f t="shared" si="42"/>
        <v/>
      </c>
      <c r="G95" s="51" t="str">
        <f t="shared" si="43"/>
        <v xml:space="preserve"> </v>
      </c>
      <c r="H95" s="51" t="str">
        <f t="shared" si="44"/>
        <v xml:space="preserve"> </v>
      </c>
      <c r="I95" s="51" t="str">
        <f t="shared" si="45"/>
        <v xml:space="preserve"> </v>
      </c>
      <c r="J95" s="51" t="str">
        <f t="shared" si="28"/>
        <v/>
      </c>
      <c r="K95" s="52" t="str">
        <f t="shared" si="29"/>
        <v/>
      </c>
      <c r="L95" s="52" t="str">
        <f t="shared" si="30"/>
        <v/>
      </c>
      <c r="M95" s="51" t="str">
        <f t="shared" si="46"/>
        <v/>
      </c>
      <c r="N95" s="51" t="str">
        <f t="shared" si="47"/>
        <v/>
      </c>
      <c r="O95" s="62" t="str">
        <f t="shared" si="31"/>
        <v/>
      </c>
      <c r="P95" s="62" t="str">
        <f t="shared" si="32"/>
        <v/>
      </c>
      <c r="Q95" s="62" t="str">
        <f t="shared" si="33"/>
        <v/>
      </c>
      <c r="R95" s="54">
        <f t="shared" si="34"/>
        <v>-60.977362935937101</v>
      </c>
      <c r="S95" s="37" t="s">
        <v>91</v>
      </c>
      <c r="T95" s="55">
        <f t="shared" si="48"/>
        <v>0</v>
      </c>
      <c r="U95" s="56">
        <f t="shared" si="49"/>
        <v>623.06734164920363</v>
      </c>
      <c r="V95" s="56">
        <f t="shared" si="50"/>
        <v>1661.6550540045325</v>
      </c>
      <c r="W95" s="37" t="str">
        <f t="shared" si="35"/>
        <v>N</v>
      </c>
      <c r="X95" s="56">
        <f t="shared" si="51"/>
        <v>-2994.913899084182</v>
      </c>
      <c r="Y95" s="56" t="e">
        <f t="shared" si="36"/>
        <v>#VALUE!</v>
      </c>
      <c r="Z95" s="56" t="e">
        <f t="shared" si="52"/>
        <v>#DIV/0!</v>
      </c>
      <c r="AA95" s="56">
        <f t="shared" si="53"/>
        <v>1E-8</v>
      </c>
      <c r="AB95" s="56">
        <f t="shared" si="54"/>
        <v>0</v>
      </c>
      <c r="AC95" s="38"/>
      <c r="AD95" s="16" t="str">
        <f t="shared" si="37"/>
        <v/>
      </c>
      <c r="AE95" s="6" t="str">
        <f t="shared" si="38"/>
        <v/>
      </c>
      <c r="AF95" s="6" t="str">
        <f t="shared" si="39"/>
        <v/>
      </c>
      <c r="AG95" s="6" t="str">
        <f t="shared" si="40"/>
        <v/>
      </c>
      <c r="AH95" s="6" t="str">
        <f t="shared" si="41"/>
        <v/>
      </c>
    </row>
    <row r="96" spans="1:34" s="57" customFormat="1" ht="14.1" customHeight="1">
      <c r="A96" s="58" t="str">
        <f t="shared" si="55"/>
        <v/>
      </c>
      <c r="B96" s="46"/>
      <c r="C96" s="47"/>
      <c r="D96" s="47"/>
      <c r="E96" s="63"/>
      <c r="F96" s="49" t="str">
        <f t="shared" si="42"/>
        <v/>
      </c>
      <c r="G96" s="51" t="str">
        <f t="shared" si="43"/>
        <v xml:space="preserve"> </v>
      </c>
      <c r="H96" s="51" t="str">
        <f t="shared" si="44"/>
        <v xml:space="preserve"> </v>
      </c>
      <c r="I96" s="51" t="str">
        <f t="shared" si="45"/>
        <v xml:space="preserve"> </v>
      </c>
      <c r="J96" s="51" t="str">
        <f t="shared" si="28"/>
        <v/>
      </c>
      <c r="K96" s="52" t="str">
        <f t="shared" si="29"/>
        <v/>
      </c>
      <c r="L96" s="52" t="str">
        <f t="shared" si="30"/>
        <v/>
      </c>
      <c r="M96" s="51" t="str">
        <f t="shared" si="46"/>
        <v/>
      </c>
      <c r="N96" s="51" t="str">
        <f t="shared" si="47"/>
        <v/>
      </c>
      <c r="O96" s="62" t="str">
        <f t="shared" si="31"/>
        <v/>
      </c>
      <c r="P96" s="62" t="str">
        <f t="shared" si="32"/>
        <v/>
      </c>
      <c r="Q96" s="62" t="str">
        <f t="shared" si="33"/>
        <v/>
      </c>
      <c r="R96" s="54">
        <f t="shared" si="34"/>
        <v>-60.977362935937101</v>
      </c>
      <c r="S96" s="37" t="s">
        <v>91</v>
      </c>
      <c r="T96" s="55">
        <f t="shared" si="48"/>
        <v>0</v>
      </c>
      <c r="U96" s="56">
        <f t="shared" si="49"/>
        <v>623.06734164920363</v>
      </c>
      <c r="V96" s="56">
        <f t="shared" si="50"/>
        <v>1661.6550540045325</v>
      </c>
      <c r="W96" s="37" t="str">
        <f t="shared" si="35"/>
        <v>N</v>
      </c>
      <c r="X96" s="56">
        <f t="shared" si="51"/>
        <v>-2994.913899084182</v>
      </c>
      <c r="Y96" s="56" t="e">
        <f t="shared" si="36"/>
        <v>#VALUE!</v>
      </c>
      <c r="Z96" s="56" t="e">
        <f t="shared" si="52"/>
        <v>#DIV/0!</v>
      </c>
      <c r="AA96" s="56">
        <f t="shared" si="53"/>
        <v>1E-8</v>
      </c>
      <c r="AB96" s="56">
        <f t="shared" si="54"/>
        <v>0</v>
      </c>
      <c r="AC96" s="38"/>
      <c r="AD96" s="16" t="str">
        <f t="shared" si="37"/>
        <v/>
      </c>
      <c r="AE96" s="6" t="str">
        <f t="shared" si="38"/>
        <v/>
      </c>
      <c r="AF96" s="6" t="str">
        <f t="shared" si="39"/>
        <v/>
      </c>
      <c r="AG96" s="6" t="str">
        <f t="shared" si="40"/>
        <v/>
      </c>
      <c r="AH96" s="6" t="str">
        <f t="shared" si="41"/>
        <v/>
      </c>
    </row>
    <row r="97" spans="1:34" s="57" customFormat="1" ht="14.1" customHeight="1">
      <c r="A97" s="58" t="str">
        <f t="shared" si="55"/>
        <v/>
      </c>
      <c r="B97" s="46"/>
      <c r="C97" s="47"/>
      <c r="D97" s="47"/>
      <c r="E97" s="63"/>
      <c r="F97" s="49" t="str">
        <f t="shared" si="42"/>
        <v/>
      </c>
      <c r="G97" s="51" t="str">
        <f t="shared" si="43"/>
        <v xml:space="preserve"> </v>
      </c>
      <c r="H97" s="51" t="str">
        <f t="shared" si="44"/>
        <v xml:space="preserve"> </v>
      </c>
      <c r="I97" s="51" t="str">
        <f t="shared" si="45"/>
        <v xml:space="preserve"> </v>
      </c>
      <c r="J97" s="51" t="str">
        <f t="shared" si="28"/>
        <v/>
      </c>
      <c r="K97" s="52" t="str">
        <f t="shared" si="29"/>
        <v/>
      </c>
      <c r="L97" s="52" t="str">
        <f t="shared" si="30"/>
        <v/>
      </c>
      <c r="M97" s="51" t="str">
        <f t="shared" si="46"/>
        <v/>
      </c>
      <c r="N97" s="51" t="str">
        <f t="shared" si="47"/>
        <v/>
      </c>
      <c r="O97" s="62" t="str">
        <f t="shared" si="31"/>
        <v/>
      </c>
      <c r="P97" s="62" t="str">
        <f t="shared" si="32"/>
        <v/>
      </c>
      <c r="Q97" s="62" t="str">
        <f t="shared" si="33"/>
        <v/>
      </c>
      <c r="R97" s="54">
        <f t="shared" si="34"/>
        <v>-60.977362935937101</v>
      </c>
      <c r="S97" s="37" t="s">
        <v>91</v>
      </c>
      <c r="T97" s="55">
        <f t="shared" si="48"/>
        <v>0</v>
      </c>
      <c r="U97" s="56">
        <f t="shared" si="49"/>
        <v>623.06734164920363</v>
      </c>
      <c r="V97" s="56">
        <f t="shared" si="50"/>
        <v>1661.6550540045325</v>
      </c>
      <c r="W97" s="37" t="str">
        <f t="shared" si="35"/>
        <v>N</v>
      </c>
      <c r="X97" s="56">
        <f t="shared" si="51"/>
        <v>-2994.913899084182</v>
      </c>
      <c r="Y97" s="56" t="e">
        <f t="shared" si="36"/>
        <v>#VALUE!</v>
      </c>
      <c r="Z97" s="56" t="e">
        <f t="shared" si="52"/>
        <v>#DIV/0!</v>
      </c>
      <c r="AA97" s="56">
        <f t="shared" si="53"/>
        <v>1E-8</v>
      </c>
      <c r="AB97" s="56">
        <f t="shared" si="54"/>
        <v>0</v>
      </c>
      <c r="AC97" s="38"/>
      <c r="AD97" s="16" t="str">
        <f t="shared" si="37"/>
        <v/>
      </c>
      <c r="AE97" s="6" t="str">
        <f t="shared" si="38"/>
        <v/>
      </c>
      <c r="AF97" s="6" t="str">
        <f t="shared" si="39"/>
        <v/>
      </c>
      <c r="AG97" s="6" t="str">
        <f t="shared" si="40"/>
        <v/>
      </c>
      <c r="AH97" s="6" t="str">
        <f t="shared" si="41"/>
        <v/>
      </c>
    </row>
    <row r="98" spans="1:34" s="57" customFormat="1" ht="14.1" customHeight="1">
      <c r="A98" s="58" t="str">
        <f t="shared" si="55"/>
        <v/>
      </c>
      <c r="B98" s="46"/>
      <c r="C98" s="47"/>
      <c r="D98" s="47"/>
      <c r="E98" s="63"/>
      <c r="F98" s="49" t="str">
        <f t="shared" si="42"/>
        <v/>
      </c>
      <c r="G98" s="51" t="str">
        <f t="shared" si="43"/>
        <v xml:space="preserve"> </v>
      </c>
      <c r="H98" s="51" t="str">
        <f t="shared" si="44"/>
        <v xml:space="preserve"> </v>
      </c>
      <c r="I98" s="51" t="str">
        <f t="shared" si="45"/>
        <v xml:space="preserve"> </v>
      </c>
      <c r="J98" s="51" t="str">
        <f t="shared" si="28"/>
        <v/>
      </c>
      <c r="K98" s="52" t="str">
        <f t="shared" si="29"/>
        <v/>
      </c>
      <c r="L98" s="52" t="str">
        <f t="shared" si="30"/>
        <v/>
      </c>
      <c r="M98" s="51" t="str">
        <f t="shared" si="46"/>
        <v/>
      </c>
      <c r="N98" s="51" t="str">
        <f t="shared" si="47"/>
        <v/>
      </c>
      <c r="O98" s="62" t="str">
        <f t="shared" si="31"/>
        <v/>
      </c>
      <c r="P98" s="62" t="str">
        <f t="shared" si="32"/>
        <v/>
      </c>
      <c r="Q98" s="62" t="str">
        <f t="shared" si="33"/>
        <v/>
      </c>
      <c r="R98" s="54">
        <f t="shared" si="34"/>
        <v>-60.977362935937101</v>
      </c>
      <c r="S98" s="37" t="s">
        <v>91</v>
      </c>
      <c r="T98" s="55">
        <f t="shared" si="48"/>
        <v>0</v>
      </c>
      <c r="U98" s="56">
        <f t="shared" si="49"/>
        <v>623.06734164920363</v>
      </c>
      <c r="V98" s="56">
        <f t="shared" si="50"/>
        <v>1661.6550540045325</v>
      </c>
      <c r="W98" s="37" t="str">
        <f t="shared" si="35"/>
        <v>N</v>
      </c>
      <c r="X98" s="56">
        <f t="shared" si="51"/>
        <v>-2994.913899084182</v>
      </c>
      <c r="Y98" s="56" t="e">
        <f t="shared" si="36"/>
        <v>#VALUE!</v>
      </c>
      <c r="Z98" s="56" t="e">
        <f t="shared" si="52"/>
        <v>#DIV/0!</v>
      </c>
      <c r="AA98" s="56">
        <f t="shared" si="53"/>
        <v>1E-8</v>
      </c>
      <c r="AB98" s="56">
        <f t="shared" si="54"/>
        <v>0</v>
      </c>
      <c r="AC98" s="38"/>
      <c r="AD98" s="16" t="str">
        <f t="shared" si="37"/>
        <v/>
      </c>
      <c r="AE98" s="6" t="str">
        <f t="shared" si="38"/>
        <v/>
      </c>
      <c r="AF98" s="6" t="str">
        <f t="shared" si="39"/>
        <v/>
      </c>
      <c r="AG98" s="6" t="str">
        <f t="shared" si="40"/>
        <v/>
      </c>
      <c r="AH98" s="6" t="str">
        <f t="shared" si="41"/>
        <v/>
      </c>
    </row>
    <row r="99" spans="1:34" s="57" customFormat="1" ht="14.1" customHeight="1">
      <c r="A99" s="58" t="str">
        <f t="shared" si="55"/>
        <v/>
      </c>
      <c r="B99" s="46"/>
      <c r="C99" s="47"/>
      <c r="D99" s="47"/>
      <c r="E99" s="63"/>
      <c r="F99" s="49" t="str">
        <f t="shared" si="42"/>
        <v/>
      </c>
      <c r="G99" s="51" t="str">
        <f t="shared" si="43"/>
        <v xml:space="preserve"> </v>
      </c>
      <c r="H99" s="51" t="str">
        <f t="shared" si="44"/>
        <v xml:space="preserve"> </v>
      </c>
      <c r="I99" s="51" t="str">
        <f t="shared" si="45"/>
        <v xml:space="preserve"> </v>
      </c>
      <c r="J99" s="51" t="str">
        <f t="shared" si="28"/>
        <v/>
      </c>
      <c r="K99" s="52" t="str">
        <f t="shared" si="29"/>
        <v/>
      </c>
      <c r="L99" s="52" t="str">
        <f t="shared" si="30"/>
        <v/>
      </c>
      <c r="M99" s="51" t="str">
        <f t="shared" si="46"/>
        <v/>
      </c>
      <c r="N99" s="51" t="str">
        <f t="shared" si="47"/>
        <v/>
      </c>
      <c r="O99" s="62" t="str">
        <f t="shared" si="31"/>
        <v/>
      </c>
      <c r="P99" s="62" t="str">
        <f t="shared" si="32"/>
        <v/>
      </c>
      <c r="Q99" s="62" t="str">
        <f t="shared" si="33"/>
        <v/>
      </c>
      <c r="R99" s="54">
        <f t="shared" si="34"/>
        <v>-60.977362935937101</v>
      </c>
      <c r="S99" s="37" t="s">
        <v>91</v>
      </c>
      <c r="T99" s="55">
        <f t="shared" si="48"/>
        <v>0</v>
      </c>
      <c r="U99" s="56">
        <f t="shared" si="49"/>
        <v>623.06734164920363</v>
      </c>
      <c r="V99" s="56">
        <f t="shared" si="50"/>
        <v>1661.6550540045325</v>
      </c>
      <c r="W99" s="37" t="str">
        <f t="shared" si="35"/>
        <v>N</v>
      </c>
      <c r="X99" s="56">
        <f t="shared" si="51"/>
        <v>-2994.913899084182</v>
      </c>
      <c r="Y99" s="56" t="e">
        <f t="shared" si="36"/>
        <v>#VALUE!</v>
      </c>
      <c r="Z99" s="56" t="e">
        <f t="shared" si="52"/>
        <v>#DIV/0!</v>
      </c>
      <c r="AA99" s="56">
        <f t="shared" si="53"/>
        <v>1E-8</v>
      </c>
      <c r="AB99" s="56">
        <f t="shared" si="54"/>
        <v>0</v>
      </c>
      <c r="AC99" s="38"/>
      <c r="AD99" s="16" t="str">
        <f t="shared" si="37"/>
        <v/>
      </c>
      <c r="AE99" s="6" t="str">
        <f t="shared" si="38"/>
        <v/>
      </c>
      <c r="AF99" s="6" t="str">
        <f t="shared" si="39"/>
        <v/>
      </c>
      <c r="AG99" s="6" t="str">
        <f t="shared" si="40"/>
        <v/>
      </c>
      <c r="AH99" s="6" t="str">
        <f t="shared" si="41"/>
        <v/>
      </c>
    </row>
    <row r="100" spans="1:34" s="57" customFormat="1" ht="14.1" customHeight="1">
      <c r="A100" s="58" t="str">
        <f t="shared" si="55"/>
        <v/>
      </c>
      <c r="B100" s="46"/>
      <c r="C100" s="47"/>
      <c r="D100" s="47"/>
      <c r="E100" s="63"/>
      <c r="F100" s="49" t="str">
        <f t="shared" si="42"/>
        <v/>
      </c>
      <c r="G100" s="51" t="str">
        <f t="shared" si="43"/>
        <v xml:space="preserve"> </v>
      </c>
      <c r="H100" s="51" t="str">
        <f t="shared" si="44"/>
        <v xml:space="preserve"> </v>
      </c>
      <c r="I100" s="51" t="str">
        <f t="shared" si="45"/>
        <v xml:space="preserve"> </v>
      </c>
      <c r="J100" s="51" t="str">
        <f t="shared" si="28"/>
        <v/>
      </c>
      <c r="K100" s="52" t="str">
        <f t="shared" si="29"/>
        <v/>
      </c>
      <c r="L100" s="52" t="str">
        <f t="shared" si="30"/>
        <v/>
      </c>
      <c r="M100" s="51" t="str">
        <f t="shared" si="46"/>
        <v/>
      </c>
      <c r="N100" s="51" t="str">
        <f t="shared" si="47"/>
        <v/>
      </c>
      <c r="O100" s="62" t="str">
        <f t="shared" si="31"/>
        <v/>
      </c>
      <c r="P100" s="62" t="str">
        <f t="shared" si="32"/>
        <v/>
      </c>
      <c r="Q100" s="62" t="str">
        <f t="shared" si="33"/>
        <v/>
      </c>
      <c r="R100" s="54">
        <f t="shared" si="34"/>
        <v>-60.977362935937101</v>
      </c>
      <c r="S100" s="37" t="s">
        <v>91</v>
      </c>
      <c r="T100" s="55">
        <f t="shared" si="48"/>
        <v>0</v>
      </c>
      <c r="U100" s="56">
        <f t="shared" si="49"/>
        <v>623.06734164920363</v>
      </c>
      <c r="V100" s="56">
        <f t="shared" si="50"/>
        <v>1661.6550540045325</v>
      </c>
      <c r="W100" s="37" t="str">
        <f t="shared" si="35"/>
        <v>N</v>
      </c>
      <c r="X100" s="56">
        <f t="shared" si="51"/>
        <v>-2994.913899084182</v>
      </c>
      <c r="Y100" s="56" t="e">
        <f t="shared" si="36"/>
        <v>#VALUE!</v>
      </c>
      <c r="Z100" s="56" t="e">
        <f t="shared" si="52"/>
        <v>#DIV/0!</v>
      </c>
      <c r="AA100" s="56">
        <f t="shared" si="53"/>
        <v>1E-8</v>
      </c>
      <c r="AB100" s="56">
        <f t="shared" si="54"/>
        <v>0</v>
      </c>
      <c r="AC100" s="38"/>
      <c r="AD100" s="16" t="str">
        <f t="shared" si="37"/>
        <v/>
      </c>
      <c r="AE100" s="6" t="str">
        <f t="shared" si="38"/>
        <v/>
      </c>
      <c r="AF100" s="6" t="str">
        <f t="shared" si="39"/>
        <v/>
      </c>
      <c r="AG100" s="6" t="str">
        <f t="shared" si="40"/>
        <v/>
      </c>
      <c r="AH100" s="6" t="str">
        <f t="shared" si="41"/>
        <v/>
      </c>
    </row>
    <row r="101" spans="1:34" s="57" customFormat="1" ht="14.1" customHeight="1">
      <c r="A101" s="58" t="str">
        <f t="shared" si="55"/>
        <v/>
      </c>
      <c r="B101" s="46"/>
      <c r="C101" s="47"/>
      <c r="D101" s="47"/>
      <c r="E101" s="63"/>
      <c r="F101" s="49" t="str">
        <f t="shared" si="42"/>
        <v/>
      </c>
      <c r="G101" s="51" t="str">
        <f t="shared" si="43"/>
        <v xml:space="preserve"> </v>
      </c>
      <c r="H101" s="51" t="str">
        <f t="shared" si="44"/>
        <v xml:space="preserve"> </v>
      </c>
      <c r="I101" s="51" t="str">
        <f t="shared" si="45"/>
        <v xml:space="preserve"> </v>
      </c>
      <c r="J101" s="51" t="str">
        <f t="shared" si="28"/>
        <v/>
      </c>
      <c r="K101" s="52" t="str">
        <f t="shared" si="29"/>
        <v/>
      </c>
      <c r="L101" s="52" t="str">
        <f t="shared" si="30"/>
        <v/>
      </c>
      <c r="M101" s="51" t="str">
        <f t="shared" si="46"/>
        <v/>
      </c>
      <c r="N101" s="51" t="str">
        <f t="shared" si="47"/>
        <v/>
      </c>
      <c r="O101" s="62" t="str">
        <f t="shared" si="31"/>
        <v/>
      </c>
      <c r="P101" s="62" t="str">
        <f t="shared" si="32"/>
        <v/>
      </c>
      <c r="Q101" s="62" t="str">
        <f t="shared" si="33"/>
        <v/>
      </c>
      <c r="R101" s="54">
        <f t="shared" si="34"/>
        <v>-60.977362935937101</v>
      </c>
      <c r="S101" s="37" t="s">
        <v>91</v>
      </c>
      <c r="T101" s="55">
        <f t="shared" si="48"/>
        <v>0</v>
      </c>
      <c r="U101" s="56">
        <f t="shared" si="49"/>
        <v>623.06734164920363</v>
      </c>
      <c r="V101" s="56">
        <f t="shared" si="50"/>
        <v>1661.6550540045325</v>
      </c>
      <c r="W101" s="37" t="str">
        <f t="shared" si="35"/>
        <v>N</v>
      </c>
      <c r="X101" s="56">
        <f t="shared" si="51"/>
        <v>-2994.913899084182</v>
      </c>
      <c r="Y101" s="56" t="e">
        <f t="shared" si="36"/>
        <v>#VALUE!</v>
      </c>
      <c r="Z101" s="56" t="e">
        <f t="shared" si="52"/>
        <v>#DIV/0!</v>
      </c>
      <c r="AA101" s="56">
        <f t="shared" si="53"/>
        <v>1E-8</v>
      </c>
      <c r="AB101" s="56">
        <f t="shared" si="54"/>
        <v>0</v>
      </c>
      <c r="AC101" s="38"/>
      <c r="AD101" s="16" t="str">
        <f t="shared" si="37"/>
        <v/>
      </c>
      <c r="AE101" s="6" t="str">
        <f t="shared" si="38"/>
        <v/>
      </c>
      <c r="AF101" s="6" t="str">
        <f t="shared" si="39"/>
        <v/>
      </c>
      <c r="AG101" s="6" t="str">
        <f t="shared" si="40"/>
        <v/>
      </c>
      <c r="AH101" s="6" t="str">
        <f t="shared" si="41"/>
        <v/>
      </c>
    </row>
    <row r="102" spans="1:34" s="57" customFormat="1" ht="14.1" customHeight="1">
      <c r="A102" s="58" t="str">
        <f t="shared" si="55"/>
        <v/>
      </c>
      <c r="B102" s="46"/>
      <c r="C102" s="47"/>
      <c r="D102" s="47"/>
      <c r="E102" s="63"/>
      <c r="F102" s="49" t="str">
        <f t="shared" si="42"/>
        <v/>
      </c>
      <c r="G102" s="51" t="str">
        <f t="shared" si="43"/>
        <v xml:space="preserve"> </v>
      </c>
      <c r="H102" s="51" t="str">
        <f t="shared" si="44"/>
        <v xml:space="preserve"> </v>
      </c>
      <c r="I102" s="51" t="str">
        <f t="shared" si="45"/>
        <v xml:space="preserve"> </v>
      </c>
      <c r="J102" s="51" t="str">
        <f t="shared" si="28"/>
        <v/>
      </c>
      <c r="K102" s="52" t="str">
        <f t="shared" si="29"/>
        <v/>
      </c>
      <c r="L102" s="52" t="str">
        <f t="shared" si="30"/>
        <v/>
      </c>
      <c r="M102" s="51" t="str">
        <f t="shared" si="46"/>
        <v/>
      </c>
      <c r="N102" s="51" t="str">
        <f t="shared" si="47"/>
        <v/>
      </c>
      <c r="O102" s="62" t="str">
        <f t="shared" si="31"/>
        <v/>
      </c>
      <c r="P102" s="62" t="str">
        <f t="shared" si="32"/>
        <v/>
      </c>
      <c r="Q102" s="62" t="str">
        <f t="shared" si="33"/>
        <v/>
      </c>
      <c r="R102" s="54">
        <f t="shared" si="34"/>
        <v>-60.977362935937101</v>
      </c>
      <c r="S102" s="37" t="s">
        <v>91</v>
      </c>
      <c r="T102" s="55">
        <f t="shared" si="48"/>
        <v>0</v>
      </c>
      <c r="U102" s="56">
        <f t="shared" si="49"/>
        <v>623.06734164920363</v>
      </c>
      <c r="V102" s="56">
        <f t="shared" si="50"/>
        <v>1661.6550540045325</v>
      </c>
      <c r="W102" s="37" t="str">
        <f t="shared" si="35"/>
        <v>N</v>
      </c>
      <c r="X102" s="56">
        <f t="shared" si="51"/>
        <v>-2994.913899084182</v>
      </c>
      <c r="Y102" s="56" t="e">
        <f t="shared" si="36"/>
        <v>#VALUE!</v>
      </c>
      <c r="Z102" s="56" t="e">
        <f t="shared" si="52"/>
        <v>#DIV/0!</v>
      </c>
      <c r="AA102" s="56">
        <f t="shared" si="53"/>
        <v>1E-8</v>
      </c>
      <c r="AB102" s="56">
        <f t="shared" si="54"/>
        <v>0</v>
      </c>
      <c r="AC102" s="38"/>
      <c r="AD102" s="16" t="str">
        <f t="shared" si="37"/>
        <v/>
      </c>
      <c r="AE102" s="6" t="str">
        <f t="shared" si="38"/>
        <v/>
      </c>
      <c r="AF102" s="6" t="str">
        <f t="shared" si="39"/>
        <v/>
      </c>
      <c r="AG102" s="6" t="str">
        <f t="shared" si="40"/>
        <v/>
      </c>
      <c r="AH102" s="6" t="str">
        <f t="shared" si="41"/>
        <v/>
      </c>
    </row>
    <row r="103" spans="1:34" s="57" customFormat="1" ht="14.1" customHeight="1">
      <c r="A103" s="58" t="str">
        <f t="shared" si="55"/>
        <v/>
      </c>
      <c r="B103" s="46"/>
      <c r="C103" s="47"/>
      <c r="D103" s="47"/>
      <c r="E103" s="63"/>
      <c r="F103" s="49" t="str">
        <f t="shared" si="42"/>
        <v/>
      </c>
      <c r="G103" s="51" t="str">
        <f t="shared" si="43"/>
        <v xml:space="preserve"> </v>
      </c>
      <c r="H103" s="51" t="str">
        <f t="shared" si="44"/>
        <v xml:space="preserve"> </v>
      </c>
      <c r="I103" s="51" t="str">
        <f t="shared" si="45"/>
        <v xml:space="preserve"> </v>
      </c>
      <c r="J103" s="51" t="str">
        <f t="shared" si="28"/>
        <v/>
      </c>
      <c r="K103" s="52" t="str">
        <f t="shared" si="29"/>
        <v/>
      </c>
      <c r="L103" s="52" t="str">
        <f t="shared" si="30"/>
        <v/>
      </c>
      <c r="M103" s="51" t="str">
        <f t="shared" si="46"/>
        <v/>
      </c>
      <c r="N103" s="51" t="str">
        <f t="shared" si="47"/>
        <v/>
      </c>
      <c r="O103" s="62" t="str">
        <f t="shared" si="31"/>
        <v/>
      </c>
      <c r="P103" s="62" t="str">
        <f t="shared" si="32"/>
        <v/>
      </c>
      <c r="Q103" s="62" t="str">
        <f t="shared" si="33"/>
        <v/>
      </c>
      <c r="R103" s="54">
        <f t="shared" si="34"/>
        <v>-60.977362935937101</v>
      </c>
      <c r="S103" s="37" t="s">
        <v>91</v>
      </c>
      <c r="T103" s="55">
        <f t="shared" si="48"/>
        <v>0</v>
      </c>
      <c r="U103" s="56">
        <f t="shared" si="49"/>
        <v>623.06734164920363</v>
      </c>
      <c r="V103" s="56">
        <f t="shared" si="50"/>
        <v>1661.6550540045325</v>
      </c>
      <c r="W103" s="37" t="str">
        <f t="shared" si="35"/>
        <v>N</v>
      </c>
      <c r="X103" s="56">
        <f t="shared" si="51"/>
        <v>-2994.913899084182</v>
      </c>
      <c r="Y103" s="56" t="e">
        <f t="shared" si="36"/>
        <v>#VALUE!</v>
      </c>
      <c r="Z103" s="56" t="e">
        <f t="shared" si="52"/>
        <v>#DIV/0!</v>
      </c>
      <c r="AA103" s="56">
        <f t="shared" si="53"/>
        <v>1E-8</v>
      </c>
      <c r="AB103" s="56">
        <f t="shared" si="54"/>
        <v>0</v>
      </c>
      <c r="AC103" s="38"/>
      <c r="AD103" s="16" t="str">
        <f t="shared" si="37"/>
        <v/>
      </c>
      <c r="AE103" s="6" t="str">
        <f t="shared" si="38"/>
        <v/>
      </c>
      <c r="AF103" s="6" t="str">
        <f t="shared" si="39"/>
        <v/>
      </c>
      <c r="AG103" s="6" t="str">
        <f t="shared" si="40"/>
        <v/>
      </c>
      <c r="AH103" s="6" t="str">
        <f t="shared" si="41"/>
        <v/>
      </c>
    </row>
    <row r="104" spans="1:34" s="57" customFormat="1" ht="14.1" customHeight="1">
      <c r="A104" s="58" t="str">
        <f t="shared" si="55"/>
        <v/>
      </c>
      <c r="B104" s="46"/>
      <c r="C104" s="47"/>
      <c r="D104" s="47"/>
      <c r="E104" s="63"/>
      <c r="F104" s="49" t="str">
        <f t="shared" si="42"/>
        <v/>
      </c>
      <c r="G104" s="51" t="str">
        <f t="shared" si="43"/>
        <v xml:space="preserve"> </v>
      </c>
      <c r="H104" s="51" t="str">
        <f t="shared" si="44"/>
        <v xml:space="preserve"> </v>
      </c>
      <c r="I104" s="51" t="str">
        <f t="shared" si="45"/>
        <v xml:space="preserve"> </v>
      </c>
      <c r="J104" s="51" t="str">
        <f t="shared" si="28"/>
        <v/>
      </c>
      <c r="K104" s="52" t="str">
        <f t="shared" si="29"/>
        <v/>
      </c>
      <c r="L104" s="52" t="str">
        <f t="shared" si="30"/>
        <v/>
      </c>
      <c r="M104" s="51" t="str">
        <f t="shared" si="46"/>
        <v/>
      </c>
      <c r="N104" s="51" t="str">
        <f t="shared" si="47"/>
        <v/>
      </c>
      <c r="O104" s="62" t="str">
        <f t="shared" si="31"/>
        <v/>
      </c>
      <c r="P104" s="62" t="str">
        <f t="shared" si="32"/>
        <v/>
      </c>
      <c r="Q104" s="62" t="str">
        <f t="shared" si="33"/>
        <v/>
      </c>
      <c r="R104" s="54">
        <f t="shared" si="34"/>
        <v>-60.977362935937101</v>
      </c>
      <c r="S104" s="37" t="s">
        <v>91</v>
      </c>
      <c r="T104" s="55">
        <f t="shared" si="48"/>
        <v>0</v>
      </c>
      <c r="U104" s="56">
        <f t="shared" si="49"/>
        <v>623.06734164920363</v>
      </c>
      <c r="V104" s="56">
        <f t="shared" si="50"/>
        <v>1661.6550540045325</v>
      </c>
      <c r="W104" s="37" t="str">
        <f t="shared" si="35"/>
        <v>N</v>
      </c>
      <c r="X104" s="56">
        <f t="shared" si="51"/>
        <v>-2994.913899084182</v>
      </c>
      <c r="Y104" s="56" t="e">
        <f t="shared" si="36"/>
        <v>#VALUE!</v>
      </c>
      <c r="Z104" s="56" t="e">
        <f t="shared" si="52"/>
        <v>#DIV/0!</v>
      </c>
      <c r="AA104" s="56">
        <f t="shared" si="53"/>
        <v>1E-8</v>
      </c>
      <c r="AB104" s="56">
        <f t="shared" si="54"/>
        <v>0</v>
      </c>
      <c r="AC104" s="38"/>
      <c r="AD104" s="16" t="str">
        <f t="shared" si="37"/>
        <v/>
      </c>
      <c r="AE104" s="6" t="str">
        <f t="shared" si="38"/>
        <v/>
      </c>
      <c r="AF104" s="6" t="str">
        <f t="shared" si="39"/>
        <v/>
      </c>
      <c r="AG104" s="6" t="str">
        <f t="shared" si="40"/>
        <v/>
      </c>
      <c r="AH104" s="6" t="str">
        <f t="shared" si="41"/>
        <v/>
      </c>
    </row>
    <row r="105" spans="1:34" s="57" customFormat="1" ht="14.1" customHeight="1">
      <c r="A105" s="58" t="str">
        <f t="shared" si="55"/>
        <v/>
      </c>
      <c r="B105" s="46"/>
      <c r="C105" s="47"/>
      <c r="D105" s="47"/>
      <c r="E105" s="63"/>
      <c r="F105" s="49" t="str">
        <f t="shared" si="42"/>
        <v/>
      </c>
      <c r="G105" s="51" t="str">
        <f t="shared" si="43"/>
        <v xml:space="preserve"> </v>
      </c>
      <c r="H105" s="51" t="str">
        <f t="shared" si="44"/>
        <v xml:space="preserve"> </v>
      </c>
      <c r="I105" s="51" t="str">
        <f t="shared" si="45"/>
        <v xml:space="preserve"> </v>
      </c>
      <c r="J105" s="51" t="str">
        <f t="shared" si="28"/>
        <v/>
      </c>
      <c r="K105" s="52" t="str">
        <f t="shared" si="29"/>
        <v/>
      </c>
      <c r="L105" s="52" t="str">
        <f t="shared" si="30"/>
        <v/>
      </c>
      <c r="M105" s="51" t="str">
        <f t="shared" si="46"/>
        <v/>
      </c>
      <c r="N105" s="51" t="str">
        <f t="shared" si="47"/>
        <v/>
      </c>
      <c r="O105" s="62" t="str">
        <f t="shared" si="31"/>
        <v/>
      </c>
      <c r="P105" s="62" t="str">
        <f t="shared" si="32"/>
        <v/>
      </c>
      <c r="Q105" s="62" t="str">
        <f t="shared" si="33"/>
        <v/>
      </c>
      <c r="R105" s="54">
        <f t="shared" si="34"/>
        <v>-60.977362935937101</v>
      </c>
      <c r="S105" s="37" t="s">
        <v>91</v>
      </c>
      <c r="T105" s="55">
        <f t="shared" si="48"/>
        <v>0</v>
      </c>
      <c r="U105" s="56">
        <f t="shared" si="49"/>
        <v>623.06734164920363</v>
      </c>
      <c r="V105" s="56">
        <f t="shared" si="50"/>
        <v>1661.6550540045325</v>
      </c>
      <c r="W105" s="37" t="str">
        <f t="shared" si="35"/>
        <v>N</v>
      </c>
      <c r="X105" s="56">
        <f t="shared" si="51"/>
        <v>-2994.913899084182</v>
      </c>
      <c r="Y105" s="56" t="e">
        <f t="shared" si="36"/>
        <v>#VALUE!</v>
      </c>
      <c r="Z105" s="56" t="e">
        <f t="shared" si="52"/>
        <v>#DIV/0!</v>
      </c>
      <c r="AA105" s="56">
        <f t="shared" si="53"/>
        <v>1E-8</v>
      </c>
      <c r="AB105" s="56">
        <f t="shared" si="54"/>
        <v>0</v>
      </c>
      <c r="AC105" s="38"/>
      <c r="AD105" s="16" t="str">
        <f t="shared" si="37"/>
        <v/>
      </c>
      <c r="AE105" s="6" t="str">
        <f t="shared" si="38"/>
        <v/>
      </c>
      <c r="AF105" s="6" t="str">
        <f t="shared" si="39"/>
        <v/>
      </c>
      <c r="AG105" s="6" t="str">
        <f t="shared" si="40"/>
        <v/>
      </c>
      <c r="AH105" s="6" t="str">
        <f t="shared" si="41"/>
        <v/>
      </c>
    </row>
    <row r="106" spans="1:34" s="57" customFormat="1" ht="14.1" customHeight="1">
      <c r="A106" s="58" t="str">
        <f t="shared" si="55"/>
        <v/>
      </c>
      <c r="B106" s="46"/>
      <c r="C106" s="47"/>
      <c r="D106" s="47"/>
      <c r="E106" s="63"/>
      <c r="F106" s="49" t="str">
        <f t="shared" si="42"/>
        <v/>
      </c>
      <c r="G106" s="51" t="str">
        <f t="shared" si="43"/>
        <v xml:space="preserve"> </v>
      </c>
      <c r="H106" s="51" t="str">
        <f t="shared" si="44"/>
        <v xml:space="preserve"> </v>
      </c>
      <c r="I106" s="51" t="str">
        <f t="shared" si="45"/>
        <v xml:space="preserve"> </v>
      </c>
      <c r="J106" s="51" t="str">
        <f t="shared" si="28"/>
        <v/>
      </c>
      <c r="K106" s="52" t="str">
        <f t="shared" si="29"/>
        <v/>
      </c>
      <c r="L106" s="52" t="str">
        <f t="shared" si="30"/>
        <v/>
      </c>
      <c r="M106" s="51" t="str">
        <f t="shared" si="46"/>
        <v/>
      </c>
      <c r="N106" s="51" t="str">
        <f t="shared" si="47"/>
        <v/>
      </c>
      <c r="O106" s="62" t="str">
        <f t="shared" si="31"/>
        <v/>
      </c>
      <c r="P106" s="62" t="str">
        <f t="shared" si="32"/>
        <v/>
      </c>
      <c r="Q106" s="62" t="str">
        <f t="shared" si="33"/>
        <v/>
      </c>
      <c r="R106" s="54">
        <f t="shared" si="34"/>
        <v>-60.977362935937101</v>
      </c>
      <c r="S106" s="37" t="s">
        <v>91</v>
      </c>
      <c r="T106" s="55">
        <f t="shared" si="48"/>
        <v>0</v>
      </c>
      <c r="U106" s="56">
        <f t="shared" si="49"/>
        <v>623.06734164920363</v>
      </c>
      <c r="V106" s="56">
        <f t="shared" si="50"/>
        <v>1661.6550540045325</v>
      </c>
      <c r="W106" s="37" t="str">
        <f t="shared" si="35"/>
        <v>N</v>
      </c>
      <c r="X106" s="56">
        <f t="shared" si="51"/>
        <v>-2994.913899084182</v>
      </c>
      <c r="Y106" s="56" t="e">
        <f t="shared" si="36"/>
        <v>#VALUE!</v>
      </c>
      <c r="Z106" s="56" t="e">
        <f t="shared" si="52"/>
        <v>#DIV/0!</v>
      </c>
      <c r="AA106" s="56">
        <f t="shared" si="53"/>
        <v>1E-8</v>
      </c>
      <c r="AB106" s="56">
        <f t="shared" si="54"/>
        <v>0</v>
      </c>
      <c r="AC106" s="38"/>
      <c r="AD106" s="16" t="str">
        <f t="shared" si="37"/>
        <v/>
      </c>
      <c r="AE106" s="6" t="str">
        <f t="shared" si="38"/>
        <v/>
      </c>
      <c r="AF106" s="6" t="str">
        <f t="shared" si="39"/>
        <v/>
      </c>
      <c r="AG106" s="6" t="str">
        <f t="shared" si="40"/>
        <v/>
      </c>
      <c r="AH106" s="6" t="str">
        <f t="shared" si="41"/>
        <v/>
      </c>
    </row>
    <row r="107" spans="1:34" s="57" customFormat="1" ht="14.1" customHeight="1">
      <c r="A107" s="58" t="str">
        <f t="shared" si="55"/>
        <v/>
      </c>
      <c r="B107" s="46"/>
      <c r="C107" s="47"/>
      <c r="D107" s="47"/>
      <c r="E107" s="63"/>
      <c r="F107" s="49" t="str">
        <f t="shared" si="42"/>
        <v/>
      </c>
      <c r="G107" s="51" t="str">
        <f t="shared" si="43"/>
        <v xml:space="preserve"> </v>
      </c>
      <c r="H107" s="51" t="str">
        <f t="shared" si="44"/>
        <v xml:space="preserve"> </v>
      </c>
      <c r="I107" s="51" t="str">
        <f t="shared" si="45"/>
        <v xml:space="preserve"> </v>
      </c>
      <c r="J107" s="51" t="str">
        <f t="shared" si="28"/>
        <v/>
      </c>
      <c r="K107" s="52" t="str">
        <f t="shared" si="29"/>
        <v/>
      </c>
      <c r="L107" s="52" t="str">
        <f t="shared" si="30"/>
        <v/>
      </c>
      <c r="M107" s="51" t="str">
        <f t="shared" si="46"/>
        <v/>
      </c>
      <c r="N107" s="51" t="str">
        <f t="shared" si="47"/>
        <v/>
      </c>
      <c r="O107" s="62" t="str">
        <f t="shared" si="31"/>
        <v/>
      </c>
      <c r="P107" s="62" t="str">
        <f t="shared" si="32"/>
        <v/>
      </c>
      <c r="Q107" s="62" t="str">
        <f t="shared" si="33"/>
        <v/>
      </c>
      <c r="R107" s="54">
        <f t="shared" si="34"/>
        <v>-60.977362935937101</v>
      </c>
      <c r="S107" s="37" t="s">
        <v>91</v>
      </c>
      <c r="T107" s="55">
        <f t="shared" si="48"/>
        <v>0</v>
      </c>
      <c r="U107" s="56">
        <f t="shared" si="49"/>
        <v>623.06734164920363</v>
      </c>
      <c r="V107" s="56">
        <f t="shared" si="50"/>
        <v>1661.6550540045325</v>
      </c>
      <c r="W107" s="37" t="str">
        <f t="shared" si="35"/>
        <v>N</v>
      </c>
      <c r="X107" s="56">
        <f t="shared" si="51"/>
        <v>-2994.913899084182</v>
      </c>
      <c r="Y107" s="56" t="e">
        <f t="shared" si="36"/>
        <v>#VALUE!</v>
      </c>
      <c r="Z107" s="56" t="e">
        <f t="shared" si="52"/>
        <v>#DIV/0!</v>
      </c>
      <c r="AA107" s="56">
        <f t="shared" si="53"/>
        <v>1E-8</v>
      </c>
      <c r="AB107" s="56">
        <f t="shared" si="54"/>
        <v>0</v>
      </c>
      <c r="AC107" s="38"/>
      <c r="AD107" s="16" t="str">
        <f t="shared" si="37"/>
        <v/>
      </c>
      <c r="AE107" s="6" t="str">
        <f t="shared" si="38"/>
        <v/>
      </c>
      <c r="AF107" s="6" t="str">
        <f t="shared" si="39"/>
        <v/>
      </c>
      <c r="AG107" s="6" t="str">
        <f t="shared" si="40"/>
        <v/>
      </c>
      <c r="AH107" s="6" t="str">
        <f t="shared" si="41"/>
        <v/>
      </c>
    </row>
    <row r="108" spans="1:34" s="57" customFormat="1" ht="14.1" customHeight="1">
      <c r="A108" s="58" t="str">
        <f t="shared" si="55"/>
        <v/>
      </c>
      <c r="B108" s="46"/>
      <c r="C108" s="47"/>
      <c r="D108" s="47"/>
      <c r="E108" s="63"/>
      <c r="F108" s="49" t="str">
        <f t="shared" si="42"/>
        <v/>
      </c>
      <c r="G108" s="51" t="str">
        <f t="shared" si="43"/>
        <v xml:space="preserve"> </v>
      </c>
      <c r="H108" s="51" t="str">
        <f t="shared" si="44"/>
        <v xml:space="preserve"> </v>
      </c>
      <c r="I108" s="51" t="str">
        <f t="shared" si="45"/>
        <v xml:space="preserve"> </v>
      </c>
      <c r="J108" s="51" t="str">
        <f t="shared" si="28"/>
        <v/>
      </c>
      <c r="K108" s="52" t="str">
        <f t="shared" si="29"/>
        <v/>
      </c>
      <c r="L108" s="52" t="str">
        <f t="shared" si="30"/>
        <v/>
      </c>
      <c r="M108" s="51" t="str">
        <f t="shared" si="46"/>
        <v/>
      </c>
      <c r="N108" s="51" t="str">
        <f t="shared" si="47"/>
        <v/>
      </c>
      <c r="O108" s="62" t="str">
        <f t="shared" si="31"/>
        <v/>
      </c>
      <c r="P108" s="62" t="str">
        <f t="shared" si="32"/>
        <v/>
      </c>
      <c r="Q108" s="62" t="str">
        <f t="shared" si="33"/>
        <v/>
      </c>
      <c r="R108" s="54">
        <f t="shared" si="34"/>
        <v>-60.977362935937101</v>
      </c>
      <c r="S108" s="37" t="s">
        <v>91</v>
      </c>
      <c r="T108" s="55">
        <f t="shared" si="48"/>
        <v>0</v>
      </c>
      <c r="U108" s="56">
        <f t="shared" si="49"/>
        <v>623.06734164920363</v>
      </c>
      <c r="V108" s="56">
        <f t="shared" si="50"/>
        <v>1661.6550540045325</v>
      </c>
      <c r="W108" s="37" t="str">
        <f t="shared" si="35"/>
        <v>N</v>
      </c>
      <c r="X108" s="56">
        <f t="shared" si="51"/>
        <v>-2994.913899084182</v>
      </c>
      <c r="Y108" s="56" t="e">
        <f t="shared" si="36"/>
        <v>#VALUE!</v>
      </c>
      <c r="Z108" s="56" t="e">
        <f t="shared" si="52"/>
        <v>#DIV/0!</v>
      </c>
      <c r="AA108" s="56">
        <f t="shared" si="53"/>
        <v>1E-8</v>
      </c>
      <c r="AB108" s="56">
        <f t="shared" si="54"/>
        <v>0</v>
      </c>
      <c r="AC108" s="38"/>
      <c r="AD108" s="16" t="str">
        <f t="shared" si="37"/>
        <v/>
      </c>
      <c r="AE108" s="6" t="str">
        <f t="shared" si="38"/>
        <v/>
      </c>
      <c r="AF108" s="6" t="str">
        <f t="shared" si="39"/>
        <v/>
      </c>
      <c r="AG108" s="6" t="str">
        <f t="shared" si="40"/>
        <v/>
      </c>
      <c r="AH108" s="6" t="str">
        <f t="shared" si="41"/>
        <v/>
      </c>
    </row>
    <row r="109" spans="1:34" s="57" customFormat="1" ht="14.1" customHeight="1">
      <c r="A109" s="58" t="str">
        <f t="shared" si="55"/>
        <v/>
      </c>
      <c r="B109" s="46"/>
      <c r="C109" s="47"/>
      <c r="D109" s="47"/>
      <c r="E109" s="63"/>
      <c r="F109" s="49" t="str">
        <f t="shared" si="42"/>
        <v/>
      </c>
      <c r="G109" s="51" t="str">
        <f t="shared" si="43"/>
        <v xml:space="preserve"> </v>
      </c>
      <c r="H109" s="51" t="str">
        <f t="shared" si="44"/>
        <v xml:space="preserve"> </v>
      </c>
      <c r="I109" s="51" t="str">
        <f t="shared" si="45"/>
        <v xml:space="preserve"> </v>
      </c>
      <c r="J109" s="51" t="str">
        <f t="shared" si="28"/>
        <v/>
      </c>
      <c r="K109" s="52" t="str">
        <f t="shared" si="29"/>
        <v/>
      </c>
      <c r="L109" s="52" t="str">
        <f t="shared" si="30"/>
        <v/>
      </c>
      <c r="M109" s="51" t="str">
        <f t="shared" si="46"/>
        <v/>
      </c>
      <c r="N109" s="51" t="str">
        <f t="shared" si="47"/>
        <v/>
      </c>
      <c r="O109" s="62" t="str">
        <f t="shared" si="31"/>
        <v/>
      </c>
      <c r="P109" s="62" t="str">
        <f t="shared" si="32"/>
        <v/>
      </c>
      <c r="Q109" s="62" t="str">
        <f t="shared" si="33"/>
        <v/>
      </c>
      <c r="R109" s="54">
        <f t="shared" si="34"/>
        <v>-60.977362935937101</v>
      </c>
      <c r="S109" s="37" t="s">
        <v>91</v>
      </c>
      <c r="T109" s="55">
        <f t="shared" si="48"/>
        <v>0</v>
      </c>
      <c r="U109" s="56">
        <f t="shared" si="49"/>
        <v>623.06734164920363</v>
      </c>
      <c r="V109" s="56">
        <f t="shared" si="50"/>
        <v>1661.6550540045325</v>
      </c>
      <c r="W109" s="37" t="str">
        <f t="shared" si="35"/>
        <v>N</v>
      </c>
      <c r="X109" s="56">
        <f t="shared" si="51"/>
        <v>-2994.913899084182</v>
      </c>
      <c r="Y109" s="56" t="e">
        <f t="shared" si="36"/>
        <v>#VALUE!</v>
      </c>
      <c r="Z109" s="56" t="e">
        <f t="shared" si="52"/>
        <v>#DIV/0!</v>
      </c>
      <c r="AA109" s="56">
        <f t="shared" si="53"/>
        <v>1E-8</v>
      </c>
      <c r="AB109" s="56">
        <f t="shared" si="54"/>
        <v>0</v>
      </c>
      <c r="AC109" s="38"/>
      <c r="AD109" s="16" t="str">
        <f t="shared" si="37"/>
        <v/>
      </c>
      <c r="AE109" s="6" t="str">
        <f t="shared" si="38"/>
        <v/>
      </c>
      <c r="AF109" s="6" t="str">
        <f t="shared" si="39"/>
        <v/>
      </c>
      <c r="AG109" s="6" t="str">
        <f t="shared" si="40"/>
        <v/>
      </c>
      <c r="AH109" s="6" t="str">
        <f t="shared" si="41"/>
        <v/>
      </c>
    </row>
    <row r="110" spans="1:34" s="57" customFormat="1" ht="14.1" customHeight="1">
      <c r="A110" s="58" t="str">
        <f t="shared" si="55"/>
        <v/>
      </c>
      <c r="B110" s="46"/>
      <c r="C110" s="47"/>
      <c r="D110" s="47"/>
      <c r="E110" s="63"/>
      <c r="F110" s="49" t="str">
        <f t="shared" si="42"/>
        <v/>
      </c>
      <c r="G110" s="51" t="str">
        <f t="shared" si="43"/>
        <v xml:space="preserve"> </v>
      </c>
      <c r="H110" s="51" t="str">
        <f t="shared" si="44"/>
        <v xml:space="preserve"> </v>
      </c>
      <c r="I110" s="51" t="str">
        <f t="shared" si="45"/>
        <v xml:space="preserve"> </v>
      </c>
      <c r="J110" s="51" t="str">
        <f t="shared" si="28"/>
        <v/>
      </c>
      <c r="K110" s="52" t="str">
        <f t="shared" si="29"/>
        <v/>
      </c>
      <c r="L110" s="52" t="str">
        <f t="shared" si="30"/>
        <v/>
      </c>
      <c r="M110" s="51" t="str">
        <f t="shared" si="46"/>
        <v/>
      </c>
      <c r="N110" s="51" t="str">
        <f t="shared" si="47"/>
        <v/>
      </c>
      <c r="O110" s="62" t="str">
        <f t="shared" si="31"/>
        <v/>
      </c>
      <c r="P110" s="62" t="str">
        <f t="shared" si="32"/>
        <v/>
      </c>
      <c r="Q110" s="62" t="str">
        <f t="shared" si="33"/>
        <v/>
      </c>
      <c r="R110" s="54">
        <f t="shared" si="34"/>
        <v>-60.977362935937101</v>
      </c>
      <c r="S110" s="37" t="s">
        <v>91</v>
      </c>
      <c r="T110" s="55">
        <f t="shared" si="48"/>
        <v>0</v>
      </c>
      <c r="U110" s="56">
        <f t="shared" si="49"/>
        <v>623.06734164920363</v>
      </c>
      <c r="V110" s="56">
        <f t="shared" si="50"/>
        <v>1661.6550540045325</v>
      </c>
      <c r="W110" s="37" t="str">
        <f t="shared" si="35"/>
        <v>N</v>
      </c>
      <c r="X110" s="56">
        <f t="shared" si="51"/>
        <v>-2994.913899084182</v>
      </c>
      <c r="Y110" s="56" t="e">
        <f t="shared" si="36"/>
        <v>#VALUE!</v>
      </c>
      <c r="Z110" s="56" t="e">
        <f t="shared" si="52"/>
        <v>#DIV/0!</v>
      </c>
      <c r="AA110" s="56">
        <f t="shared" si="53"/>
        <v>1E-8</v>
      </c>
      <c r="AB110" s="56">
        <f t="shared" si="54"/>
        <v>0</v>
      </c>
      <c r="AC110" s="38"/>
      <c r="AD110" s="16" t="str">
        <f t="shared" si="37"/>
        <v/>
      </c>
      <c r="AE110" s="6" t="str">
        <f t="shared" si="38"/>
        <v/>
      </c>
      <c r="AF110" s="6" t="str">
        <f t="shared" si="39"/>
        <v/>
      </c>
      <c r="AG110" s="6" t="str">
        <f t="shared" si="40"/>
        <v/>
      </c>
      <c r="AH110" s="6" t="str">
        <f t="shared" si="41"/>
        <v/>
      </c>
    </row>
    <row r="111" spans="1:34" s="57" customFormat="1" ht="14.1" customHeight="1">
      <c r="A111" s="58" t="str">
        <f t="shared" si="55"/>
        <v/>
      </c>
      <c r="B111" s="46"/>
      <c r="C111" s="47"/>
      <c r="D111" s="47"/>
      <c r="E111" s="63"/>
      <c r="F111" s="49" t="str">
        <f t="shared" si="42"/>
        <v/>
      </c>
      <c r="G111" s="51" t="str">
        <f t="shared" si="43"/>
        <v xml:space="preserve"> </v>
      </c>
      <c r="H111" s="51" t="str">
        <f t="shared" si="44"/>
        <v xml:space="preserve"> </v>
      </c>
      <c r="I111" s="51" t="str">
        <f t="shared" si="45"/>
        <v xml:space="preserve"> </v>
      </c>
      <c r="J111" s="51" t="str">
        <f t="shared" si="28"/>
        <v/>
      </c>
      <c r="K111" s="52" t="str">
        <f t="shared" si="29"/>
        <v/>
      </c>
      <c r="L111" s="52" t="str">
        <f t="shared" si="30"/>
        <v/>
      </c>
      <c r="M111" s="51" t="str">
        <f t="shared" si="46"/>
        <v/>
      </c>
      <c r="N111" s="51" t="str">
        <f t="shared" si="47"/>
        <v/>
      </c>
      <c r="O111" s="62" t="str">
        <f t="shared" si="31"/>
        <v/>
      </c>
      <c r="P111" s="62" t="str">
        <f t="shared" si="32"/>
        <v/>
      </c>
      <c r="Q111" s="62" t="str">
        <f t="shared" si="33"/>
        <v/>
      </c>
      <c r="R111" s="54">
        <f t="shared" si="34"/>
        <v>-60.977362935937101</v>
      </c>
      <c r="S111" s="37" t="s">
        <v>91</v>
      </c>
      <c r="T111" s="55">
        <f t="shared" si="48"/>
        <v>0</v>
      </c>
      <c r="U111" s="56">
        <f t="shared" si="49"/>
        <v>623.06734164920363</v>
      </c>
      <c r="V111" s="56">
        <f t="shared" si="50"/>
        <v>1661.6550540045325</v>
      </c>
      <c r="W111" s="37" t="str">
        <f t="shared" si="35"/>
        <v>N</v>
      </c>
      <c r="X111" s="56">
        <f t="shared" si="51"/>
        <v>-2994.913899084182</v>
      </c>
      <c r="Y111" s="56" t="e">
        <f t="shared" si="36"/>
        <v>#VALUE!</v>
      </c>
      <c r="Z111" s="56" t="e">
        <f t="shared" si="52"/>
        <v>#DIV/0!</v>
      </c>
      <c r="AA111" s="56">
        <f t="shared" si="53"/>
        <v>1E-8</v>
      </c>
      <c r="AB111" s="56">
        <f t="shared" si="54"/>
        <v>0</v>
      </c>
      <c r="AC111" s="38"/>
      <c r="AD111" s="16" t="str">
        <f t="shared" si="37"/>
        <v/>
      </c>
      <c r="AE111" s="6" t="str">
        <f t="shared" si="38"/>
        <v/>
      </c>
      <c r="AF111" s="6" t="str">
        <f t="shared" si="39"/>
        <v/>
      </c>
      <c r="AG111" s="6" t="str">
        <f t="shared" si="40"/>
        <v/>
      </c>
      <c r="AH111" s="6" t="str">
        <f t="shared" si="41"/>
        <v/>
      </c>
    </row>
    <row r="112" spans="1:34" s="57" customFormat="1" ht="14.1" customHeight="1">
      <c r="A112" s="58" t="str">
        <f t="shared" si="55"/>
        <v/>
      </c>
      <c r="B112" s="46"/>
      <c r="C112" s="47"/>
      <c r="D112" s="47"/>
      <c r="E112" s="63"/>
      <c r="F112" s="49" t="str">
        <f t="shared" si="42"/>
        <v/>
      </c>
      <c r="G112" s="51" t="str">
        <f t="shared" si="43"/>
        <v xml:space="preserve"> </v>
      </c>
      <c r="H112" s="51" t="str">
        <f t="shared" si="44"/>
        <v xml:space="preserve"> </v>
      </c>
      <c r="I112" s="51" t="str">
        <f t="shared" si="45"/>
        <v xml:space="preserve"> </v>
      </c>
      <c r="J112" s="51" t="str">
        <f t="shared" si="28"/>
        <v/>
      </c>
      <c r="K112" s="52" t="str">
        <f t="shared" si="29"/>
        <v/>
      </c>
      <c r="L112" s="52" t="str">
        <f t="shared" si="30"/>
        <v/>
      </c>
      <c r="M112" s="51" t="str">
        <f t="shared" si="46"/>
        <v/>
      </c>
      <c r="N112" s="51" t="str">
        <f t="shared" si="47"/>
        <v/>
      </c>
      <c r="O112" s="62" t="str">
        <f t="shared" si="31"/>
        <v/>
      </c>
      <c r="P112" s="62" t="str">
        <f t="shared" si="32"/>
        <v/>
      </c>
      <c r="Q112" s="62" t="str">
        <f t="shared" si="33"/>
        <v/>
      </c>
      <c r="R112" s="54">
        <f t="shared" si="34"/>
        <v>-60.977362935937101</v>
      </c>
      <c r="S112" s="37" t="s">
        <v>91</v>
      </c>
      <c r="T112" s="55">
        <f t="shared" si="48"/>
        <v>0</v>
      </c>
      <c r="U112" s="56">
        <f t="shared" si="49"/>
        <v>623.06734164920363</v>
      </c>
      <c r="V112" s="56">
        <f t="shared" si="50"/>
        <v>1661.6550540045325</v>
      </c>
      <c r="W112" s="37" t="str">
        <f t="shared" si="35"/>
        <v>N</v>
      </c>
      <c r="X112" s="56">
        <f t="shared" si="51"/>
        <v>-2994.913899084182</v>
      </c>
      <c r="Y112" s="56" t="e">
        <f t="shared" si="36"/>
        <v>#VALUE!</v>
      </c>
      <c r="Z112" s="56" t="e">
        <f t="shared" si="52"/>
        <v>#DIV/0!</v>
      </c>
      <c r="AA112" s="56">
        <f t="shared" si="53"/>
        <v>1E-8</v>
      </c>
      <c r="AB112" s="56">
        <f t="shared" si="54"/>
        <v>0</v>
      </c>
      <c r="AC112" s="38"/>
      <c r="AD112" s="16" t="str">
        <f t="shared" si="37"/>
        <v/>
      </c>
      <c r="AE112" s="6" t="str">
        <f t="shared" si="38"/>
        <v/>
      </c>
      <c r="AF112" s="6" t="str">
        <f t="shared" si="39"/>
        <v/>
      </c>
      <c r="AG112" s="6" t="str">
        <f t="shared" si="40"/>
        <v/>
      </c>
      <c r="AH112" s="6" t="str">
        <f t="shared" si="41"/>
        <v/>
      </c>
    </row>
    <row r="113" spans="1:34" s="57" customFormat="1" ht="14.1" customHeight="1">
      <c r="A113" s="58" t="str">
        <f t="shared" si="55"/>
        <v/>
      </c>
      <c r="B113" s="46"/>
      <c r="C113" s="47"/>
      <c r="D113" s="47"/>
      <c r="E113" s="63"/>
      <c r="F113" s="49" t="str">
        <f t="shared" si="42"/>
        <v/>
      </c>
      <c r="G113" s="51" t="str">
        <f t="shared" si="43"/>
        <v xml:space="preserve"> </v>
      </c>
      <c r="H113" s="51" t="str">
        <f t="shared" si="44"/>
        <v xml:space="preserve"> </v>
      </c>
      <c r="I113" s="51" t="str">
        <f t="shared" si="45"/>
        <v xml:space="preserve"> </v>
      </c>
      <c r="J113" s="51" t="str">
        <f t="shared" si="28"/>
        <v/>
      </c>
      <c r="K113" s="52" t="str">
        <f t="shared" si="29"/>
        <v/>
      </c>
      <c r="L113" s="52" t="str">
        <f t="shared" si="30"/>
        <v/>
      </c>
      <c r="M113" s="51" t="str">
        <f t="shared" si="46"/>
        <v/>
      </c>
      <c r="N113" s="51" t="str">
        <f t="shared" si="47"/>
        <v/>
      </c>
      <c r="O113" s="62" t="str">
        <f t="shared" si="31"/>
        <v/>
      </c>
      <c r="P113" s="62" t="str">
        <f t="shared" si="32"/>
        <v/>
      </c>
      <c r="Q113" s="62" t="str">
        <f t="shared" si="33"/>
        <v/>
      </c>
      <c r="R113" s="54">
        <f t="shared" si="34"/>
        <v>-60.977362935937101</v>
      </c>
      <c r="S113" s="37" t="s">
        <v>91</v>
      </c>
      <c r="T113" s="55">
        <f t="shared" si="48"/>
        <v>0</v>
      </c>
      <c r="U113" s="56">
        <f t="shared" si="49"/>
        <v>623.06734164920363</v>
      </c>
      <c r="V113" s="56">
        <f t="shared" si="50"/>
        <v>1661.6550540045325</v>
      </c>
      <c r="W113" s="37" t="str">
        <f t="shared" si="35"/>
        <v>N</v>
      </c>
      <c r="X113" s="56">
        <f t="shared" si="51"/>
        <v>-2994.913899084182</v>
      </c>
      <c r="Y113" s="56" t="e">
        <f t="shared" si="36"/>
        <v>#VALUE!</v>
      </c>
      <c r="Z113" s="56" t="e">
        <f t="shared" si="52"/>
        <v>#DIV/0!</v>
      </c>
      <c r="AA113" s="56">
        <f t="shared" si="53"/>
        <v>1E-8</v>
      </c>
      <c r="AB113" s="56">
        <f t="shared" si="54"/>
        <v>0</v>
      </c>
      <c r="AC113" s="38"/>
      <c r="AD113" s="16" t="str">
        <f t="shared" si="37"/>
        <v/>
      </c>
      <c r="AE113" s="6" t="str">
        <f t="shared" si="38"/>
        <v/>
      </c>
      <c r="AF113" s="6" t="str">
        <f t="shared" si="39"/>
        <v/>
      </c>
      <c r="AG113" s="6" t="str">
        <f t="shared" si="40"/>
        <v/>
      </c>
      <c r="AH113" s="6" t="str">
        <f t="shared" si="41"/>
        <v/>
      </c>
    </row>
    <row r="114" spans="1:34" s="57" customFormat="1" ht="14.1" customHeight="1">
      <c r="A114" s="58" t="str">
        <f t="shared" si="55"/>
        <v/>
      </c>
      <c r="B114" s="46"/>
      <c r="C114" s="47"/>
      <c r="D114" s="47"/>
      <c r="E114" s="63"/>
      <c r="F114" s="49" t="str">
        <f t="shared" si="42"/>
        <v/>
      </c>
      <c r="G114" s="51" t="str">
        <f t="shared" si="43"/>
        <v xml:space="preserve"> </v>
      </c>
      <c r="H114" s="51" t="str">
        <f t="shared" si="44"/>
        <v xml:space="preserve"> </v>
      </c>
      <c r="I114" s="51" t="str">
        <f t="shared" si="45"/>
        <v xml:space="preserve"> </v>
      </c>
      <c r="J114" s="51" t="str">
        <f t="shared" si="28"/>
        <v/>
      </c>
      <c r="K114" s="52" t="str">
        <f t="shared" si="29"/>
        <v/>
      </c>
      <c r="L114" s="52" t="str">
        <f t="shared" si="30"/>
        <v/>
      </c>
      <c r="M114" s="51" t="str">
        <f t="shared" si="46"/>
        <v/>
      </c>
      <c r="N114" s="51" t="str">
        <f t="shared" si="47"/>
        <v/>
      </c>
      <c r="O114" s="62" t="str">
        <f t="shared" si="31"/>
        <v/>
      </c>
      <c r="P114" s="62" t="str">
        <f t="shared" si="32"/>
        <v/>
      </c>
      <c r="Q114" s="62" t="str">
        <f t="shared" si="33"/>
        <v/>
      </c>
      <c r="R114" s="54">
        <f t="shared" si="34"/>
        <v>-60.977362935937101</v>
      </c>
      <c r="S114" s="37" t="s">
        <v>91</v>
      </c>
      <c r="T114" s="55">
        <f t="shared" si="48"/>
        <v>0</v>
      </c>
      <c r="U114" s="56">
        <f t="shared" si="49"/>
        <v>623.06734164920363</v>
      </c>
      <c r="V114" s="56">
        <f t="shared" si="50"/>
        <v>1661.6550540045325</v>
      </c>
      <c r="W114" s="37" t="str">
        <f t="shared" si="35"/>
        <v>N</v>
      </c>
      <c r="X114" s="56">
        <f t="shared" si="51"/>
        <v>-2994.913899084182</v>
      </c>
      <c r="Y114" s="56" t="e">
        <f t="shared" si="36"/>
        <v>#VALUE!</v>
      </c>
      <c r="Z114" s="56" t="e">
        <f t="shared" si="52"/>
        <v>#DIV/0!</v>
      </c>
      <c r="AA114" s="56">
        <f t="shared" si="53"/>
        <v>1E-8</v>
      </c>
      <c r="AB114" s="56">
        <f t="shared" si="54"/>
        <v>0</v>
      </c>
      <c r="AC114" s="38"/>
      <c r="AD114" s="16" t="str">
        <f t="shared" si="37"/>
        <v/>
      </c>
      <c r="AE114" s="6" t="str">
        <f t="shared" si="38"/>
        <v/>
      </c>
      <c r="AF114" s="6" t="str">
        <f t="shared" si="39"/>
        <v/>
      </c>
      <c r="AG114" s="6" t="str">
        <f t="shared" si="40"/>
        <v/>
      </c>
      <c r="AH114" s="6" t="str">
        <f t="shared" si="41"/>
        <v/>
      </c>
    </row>
    <row r="115" spans="1:34" s="57" customFormat="1" ht="14.1" customHeight="1">
      <c r="A115" s="58" t="str">
        <f t="shared" si="55"/>
        <v/>
      </c>
      <c r="B115" s="46"/>
      <c r="C115" s="47"/>
      <c r="D115" s="47"/>
      <c r="E115" s="63"/>
      <c r="F115" s="49" t="str">
        <f t="shared" si="42"/>
        <v/>
      </c>
      <c r="G115" s="51" t="str">
        <f t="shared" si="43"/>
        <v xml:space="preserve"> </v>
      </c>
      <c r="H115" s="51" t="str">
        <f t="shared" si="44"/>
        <v xml:space="preserve"> </v>
      </c>
      <c r="I115" s="51" t="str">
        <f t="shared" si="45"/>
        <v xml:space="preserve"> </v>
      </c>
      <c r="J115" s="51" t="str">
        <f t="shared" si="28"/>
        <v/>
      </c>
      <c r="K115" s="52" t="str">
        <f t="shared" si="29"/>
        <v/>
      </c>
      <c r="L115" s="52" t="str">
        <f t="shared" si="30"/>
        <v/>
      </c>
      <c r="M115" s="51" t="str">
        <f t="shared" si="46"/>
        <v/>
      </c>
      <c r="N115" s="51" t="str">
        <f t="shared" si="47"/>
        <v/>
      </c>
      <c r="O115" s="62" t="str">
        <f t="shared" si="31"/>
        <v/>
      </c>
      <c r="P115" s="62" t="str">
        <f t="shared" si="32"/>
        <v/>
      </c>
      <c r="Q115" s="62" t="str">
        <f t="shared" si="33"/>
        <v/>
      </c>
      <c r="R115" s="54">
        <f t="shared" si="34"/>
        <v>-60.977362935937101</v>
      </c>
      <c r="S115" s="37" t="s">
        <v>91</v>
      </c>
      <c r="T115" s="55">
        <f t="shared" si="48"/>
        <v>0</v>
      </c>
      <c r="U115" s="56">
        <f t="shared" si="49"/>
        <v>623.06734164920363</v>
      </c>
      <c r="V115" s="56">
        <f t="shared" si="50"/>
        <v>1661.6550540045325</v>
      </c>
      <c r="W115" s="37" t="str">
        <f t="shared" si="35"/>
        <v>N</v>
      </c>
      <c r="X115" s="56">
        <f t="shared" si="51"/>
        <v>-2994.913899084182</v>
      </c>
      <c r="Y115" s="56" t="e">
        <f t="shared" si="36"/>
        <v>#VALUE!</v>
      </c>
      <c r="Z115" s="56" t="e">
        <f t="shared" si="52"/>
        <v>#DIV/0!</v>
      </c>
      <c r="AA115" s="56">
        <f t="shared" si="53"/>
        <v>1E-8</v>
      </c>
      <c r="AB115" s="56">
        <f t="shared" si="54"/>
        <v>0</v>
      </c>
      <c r="AC115" s="38"/>
      <c r="AD115" s="16" t="str">
        <f t="shared" si="37"/>
        <v/>
      </c>
      <c r="AE115" s="6" t="str">
        <f t="shared" si="38"/>
        <v/>
      </c>
      <c r="AF115" s="6" t="str">
        <f t="shared" si="39"/>
        <v/>
      </c>
      <c r="AG115" s="6" t="str">
        <f t="shared" si="40"/>
        <v/>
      </c>
      <c r="AH115" s="6" t="str">
        <f t="shared" si="41"/>
        <v/>
      </c>
    </row>
    <row r="116" spans="1:34" s="57" customFormat="1" ht="14.1" customHeight="1">
      <c r="A116" s="58" t="str">
        <f t="shared" si="55"/>
        <v/>
      </c>
      <c r="B116" s="46"/>
      <c r="C116" s="47"/>
      <c r="D116" s="47"/>
      <c r="E116" s="63"/>
      <c r="F116" s="49" t="str">
        <f t="shared" si="42"/>
        <v/>
      </c>
      <c r="G116" s="51" t="str">
        <f t="shared" si="43"/>
        <v xml:space="preserve"> </v>
      </c>
      <c r="H116" s="51" t="str">
        <f t="shared" si="44"/>
        <v xml:space="preserve"> </v>
      </c>
      <c r="I116" s="51" t="str">
        <f t="shared" si="45"/>
        <v xml:space="preserve"> </v>
      </c>
      <c r="J116" s="51" t="str">
        <f t="shared" si="28"/>
        <v/>
      </c>
      <c r="K116" s="52" t="str">
        <f t="shared" si="29"/>
        <v/>
      </c>
      <c r="L116" s="52" t="str">
        <f t="shared" si="30"/>
        <v/>
      </c>
      <c r="M116" s="51" t="str">
        <f t="shared" si="46"/>
        <v/>
      </c>
      <c r="N116" s="51" t="str">
        <f t="shared" si="47"/>
        <v/>
      </c>
      <c r="O116" s="62" t="str">
        <f t="shared" si="31"/>
        <v/>
      </c>
      <c r="P116" s="62" t="str">
        <f t="shared" si="32"/>
        <v/>
      </c>
      <c r="Q116" s="62" t="str">
        <f t="shared" si="33"/>
        <v/>
      </c>
      <c r="R116" s="54">
        <f t="shared" si="34"/>
        <v>-60.977362935937101</v>
      </c>
      <c r="S116" s="37" t="s">
        <v>91</v>
      </c>
      <c r="T116" s="55">
        <f t="shared" si="48"/>
        <v>0</v>
      </c>
      <c r="U116" s="56">
        <f t="shared" si="49"/>
        <v>623.06734164920363</v>
      </c>
      <c r="V116" s="56">
        <f t="shared" si="50"/>
        <v>1661.6550540045325</v>
      </c>
      <c r="W116" s="37" t="str">
        <f t="shared" si="35"/>
        <v>N</v>
      </c>
      <c r="X116" s="56">
        <f t="shared" si="51"/>
        <v>-2994.913899084182</v>
      </c>
      <c r="Y116" s="56" t="e">
        <f t="shared" si="36"/>
        <v>#VALUE!</v>
      </c>
      <c r="Z116" s="56" t="e">
        <f t="shared" si="52"/>
        <v>#DIV/0!</v>
      </c>
      <c r="AA116" s="56">
        <f t="shared" si="53"/>
        <v>1E-8</v>
      </c>
      <c r="AB116" s="56">
        <f t="shared" si="54"/>
        <v>0</v>
      </c>
      <c r="AC116" s="38"/>
      <c r="AD116" s="16" t="str">
        <f t="shared" si="37"/>
        <v/>
      </c>
      <c r="AE116" s="6" t="str">
        <f t="shared" si="38"/>
        <v/>
      </c>
      <c r="AF116" s="6" t="str">
        <f t="shared" si="39"/>
        <v/>
      </c>
      <c r="AG116" s="6" t="str">
        <f t="shared" si="40"/>
        <v/>
      </c>
      <c r="AH116" s="6" t="str">
        <f t="shared" si="41"/>
        <v/>
      </c>
    </row>
    <row r="117" spans="1:34" s="57" customFormat="1" ht="14.1" customHeight="1">
      <c r="A117" s="58" t="str">
        <f t="shared" si="55"/>
        <v/>
      </c>
      <c r="B117" s="46"/>
      <c r="C117" s="47"/>
      <c r="D117" s="47"/>
      <c r="E117" s="63"/>
      <c r="F117" s="49" t="str">
        <f t="shared" si="42"/>
        <v/>
      </c>
      <c r="G117" s="51" t="str">
        <f t="shared" si="43"/>
        <v xml:space="preserve"> </v>
      </c>
      <c r="H117" s="51" t="str">
        <f t="shared" si="44"/>
        <v xml:space="preserve"> </v>
      </c>
      <c r="I117" s="51" t="str">
        <f t="shared" si="45"/>
        <v xml:space="preserve"> </v>
      </c>
      <c r="J117" s="51" t="str">
        <f t="shared" si="28"/>
        <v/>
      </c>
      <c r="K117" s="52" t="str">
        <f t="shared" si="29"/>
        <v/>
      </c>
      <c r="L117" s="52" t="str">
        <f t="shared" si="30"/>
        <v/>
      </c>
      <c r="M117" s="51" t="str">
        <f t="shared" si="46"/>
        <v/>
      </c>
      <c r="N117" s="51" t="str">
        <f t="shared" si="47"/>
        <v/>
      </c>
      <c r="O117" s="62" t="str">
        <f t="shared" si="31"/>
        <v/>
      </c>
      <c r="P117" s="62" t="str">
        <f t="shared" si="32"/>
        <v/>
      </c>
      <c r="Q117" s="62" t="str">
        <f t="shared" si="33"/>
        <v/>
      </c>
      <c r="R117" s="54">
        <f t="shared" si="34"/>
        <v>-60.977362935937101</v>
      </c>
      <c r="S117" s="37" t="s">
        <v>91</v>
      </c>
      <c r="T117" s="55">
        <f t="shared" si="48"/>
        <v>0</v>
      </c>
      <c r="U117" s="56">
        <f t="shared" si="49"/>
        <v>623.06734164920363</v>
      </c>
      <c r="V117" s="56">
        <f t="shared" si="50"/>
        <v>1661.6550540045325</v>
      </c>
      <c r="W117" s="37" t="str">
        <f t="shared" si="35"/>
        <v>N</v>
      </c>
      <c r="X117" s="56">
        <f t="shared" si="51"/>
        <v>-2994.913899084182</v>
      </c>
      <c r="Y117" s="56" t="e">
        <f t="shared" si="36"/>
        <v>#VALUE!</v>
      </c>
      <c r="Z117" s="56" t="e">
        <f t="shared" si="52"/>
        <v>#DIV/0!</v>
      </c>
      <c r="AA117" s="56">
        <f t="shared" si="53"/>
        <v>1E-8</v>
      </c>
      <c r="AB117" s="56">
        <f t="shared" si="54"/>
        <v>0</v>
      </c>
      <c r="AC117" s="38"/>
      <c r="AD117" s="16" t="str">
        <f t="shared" si="37"/>
        <v/>
      </c>
      <c r="AE117" s="6" t="str">
        <f t="shared" si="38"/>
        <v/>
      </c>
      <c r="AF117" s="6" t="str">
        <f t="shared" si="39"/>
        <v/>
      </c>
      <c r="AG117" s="6" t="str">
        <f t="shared" si="40"/>
        <v/>
      </c>
      <c r="AH117" s="6" t="str">
        <f t="shared" si="41"/>
        <v/>
      </c>
    </row>
    <row r="118" spans="1:34" s="57" customFormat="1" ht="14.1" customHeight="1">
      <c r="A118" s="58" t="str">
        <f t="shared" si="55"/>
        <v/>
      </c>
      <c r="B118" s="46"/>
      <c r="C118" s="47"/>
      <c r="D118" s="47"/>
      <c r="E118" s="63"/>
      <c r="F118" s="49" t="str">
        <f t="shared" si="42"/>
        <v/>
      </c>
      <c r="G118" s="51" t="str">
        <f t="shared" si="43"/>
        <v xml:space="preserve"> </v>
      </c>
      <c r="H118" s="51" t="str">
        <f t="shared" si="44"/>
        <v xml:space="preserve"> </v>
      </c>
      <c r="I118" s="51" t="str">
        <f t="shared" si="45"/>
        <v xml:space="preserve"> </v>
      </c>
      <c r="J118" s="51" t="str">
        <f t="shared" si="28"/>
        <v/>
      </c>
      <c r="K118" s="52" t="str">
        <f t="shared" si="29"/>
        <v/>
      </c>
      <c r="L118" s="52" t="str">
        <f t="shared" si="30"/>
        <v/>
      </c>
      <c r="M118" s="51" t="str">
        <f t="shared" si="46"/>
        <v/>
      </c>
      <c r="N118" s="51" t="str">
        <f t="shared" si="47"/>
        <v/>
      </c>
      <c r="O118" s="62" t="str">
        <f t="shared" si="31"/>
        <v/>
      </c>
      <c r="P118" s="62" t="str">
        <f t="shared" si="32"/>
        <v/>
      </c>
      <c r="Q118" s="62" t="str">
        <f t="shared" si="33"/>
        <v/>
      </c>
      <c r="R118" s="54">
        <f t="shared" si="34"/>
        <v>-60.977362935937101</v>
      </c>
      <c r="S118" s="37" t="s">
        <v>91</v>
      </c>
      <c r="T118" s="55">
        <f t="shared" si="48"/>
        <v>0</v>
      </c>
      <c r="U118" s="56">
        <f t="shared" si="49"/>
        <v>623.06734164920363</v>
      </c>
      <c r="V118" s="56">
        <f t="shared" si="50"/>
        <v>1661.6550540045325</v>
      </c>
      <c r="W118" s="37" t="str">
        <f t="shared" si="35"/>
        <v>N</v>
      </c>
      <c r="X118" s="56">
        <f t="shared" si="51"/>
        <v>-2994.913899084182</v>
      </c>
      <c r="Y118" s="56" t="e">
        <f t="shared" si="36"/>
        <v>#VALUE!</v>
      </c>
      <c r="Z118" s="56" t="e">
        <f t="shared" si="52"/>
        <v>#DIV/0!</v>
      </c>
      <c r="AA118" s="56">
        <f t="shared" si="53"/>
        <v>1E-8</v>
      </c>
      <c r="AB118" s="56">
        <f t="shared" si="54"/>
        <v>0</v>
      </c>
      <c r="AC118" s="38"/>
      <c r="AD118" s="16" t="str">
        <f t="shared" si="37"/>
        <v/>
      </c>
      <c r="AE118" s="6" t="str">
        <f t="shared" si="38"/>
        <v/>
      </c>
      <c r="AF118" s="6" t="str">
        <f t="shared" si="39"/>
        <v/>
      </c>
      <c r="AG118" s="6" t="str">
        <f t="shared" si="40"/>
        <v/>
      </c>
      <c r="AH118" s="6" t="str">
        <f t="shared" si="41"/>
        <v/>
      </c>
    </row>
    <row r="119" spans="1:34" s="57" customFormat="1" ht="14.1" customHeight="1">
      <c r="A119" s="58" t="str">
        <f t="shared" si="55"/>
        <v/>
      </c>
      <c r="B119" s="46"/>
      <c r="C119" s="47"/>
      <c r="D119" s="47"/>
      <c r="E119" s="63"/>
      <c r="F119" s="49" t="str">
        <f t="shared" si="42"/>
        <v/>
      </c>
      <c r="G119" s="51" t="str">
        <f t="shared" si="43"/>
        <v xml:space="preserve"> </v>
      </c>
      <c r="H119" s="51" t="str">
        <f t="shared" si="44"/>
        <v xml:space="preserve"> </v>
      </c>
      <c r="I119" s="51" t="str">
        <f t="shared" si="45"/>
        <v xml:space="preserve"> </v>
      </c>
      <c r="J119" s="51" t="str">
        <f t="shared" si="28"/>
        <v/>
      </c>
      <c r="K119" s="52" t="str">
        <f t="shared" si="29"/>
        <v/>
      </c>
      <c r="L119" s="52" t="str">
        <f t="shared" si="30"/>
        <v/>
      </c>
      <c r="M119" s="51" t="str">
        <f t="shared" si="46"/>
        <v/>
      </c>
      <c r="N119" s="51" t="str">
        <f t="shared" si="47"/>
        <v/>
      </c>
      <c r="O119" s="62" t="str">
        <f t="shared" si="31"/>
        <v/>
      </c>
      <c r="P119" s="62" t="str">
        <f t="shared" si="32"/>
        <v/>
      </c>
      <c r="Q119" s="62" t="str">
        <f t="shared" si="33"/>
        <v/>
      </c>
      <c r="R119" s="54">
        <f t="shared" si="34"/>
        <v>-60.977362935937101</v>
      </c>
      <c r="S119" s="37" t="s">
        <v>91</v>
      </c>
      <c r="T119" s="55">
        <f t="shared" si="48"/>
        <v>0</v>
      </c>
      <c r="U119" s="56">
        <f t="shared" si="49"/>
        <v>623.06734164920363</v>
      </c>
      <c r="V119" s="56">
        <f t="shared" si="50"/>
        <v>1661.6550540045325</v>
      </c>
      <c r="W119" s="37" t="str">
        <f t="shared" si="35"/>
        <v>N</v>
      </c>
      <c r="X119" s="56">
        <f t="shared" si="51"/>
        <v>-2994.913899084182</v>
      </c>
      <c r="Y119" s="56" t="e">
        <f t="shared" si="36"/>
        <v>#VALUE!</v>
      </c>
      <c r="Z119" s="56" t="e">
        <f t="shared" si="52"/>
        <v>#DIV/0!</v>
      </c>
      <c r="AA119" s="56">
        <f t="shared" si="53"/>
        <v>1E-8</v>
      </c>
      <c r="AB119" s="56">
        <f t="shared" si="54"/>
        <v>0</v>
      </c>
      <c r="AC119" s="38"/>
      <c r="AD119" s="16" t="str">
        <f t="shared" si="37"/>
        <v/>
      </c>
      <c r="AE119" s="6" t="str">
        <f t="shared" si="38"/>
        <v/>
      </c>
      <c r="AF119" s="6" t="str">
        <f t="shared" si="39"/>
        <v/>
      </c>
      <c r="AG119" s="6" t="str">
        <f t="shared" si="40"/>
        <v/>
      </c>
      <c r="AH119" s="6" t="str">
        <f t="shared" si="41"/>
        <v/>
      </c>
    </row>
    <row r="120" spans="1:34" s="57" customFormat="1" ht="14.1" customHeight="1">
      <c r="A120" s="58" t="str">
        <f t="shared" si="55"/>
        <v/>
      </c>
      <c r="B120" s="46"/>
      <c r="C120" s="47"/>
      <c r="D120" s="47"/>
      <c r="E120" s="63"/>
      <c r="F120" s="49" t="str">
        <f t="shared" si="42"/>
        <v/>
      </c>
      <c r="G120" s="51" t="str">
        <f t="shared" si="43"/>
        <v xml:space="preserve"> </v>
      </c>
      <c r="H120" s="51" t="str">
        <f t="shared" si="44"/>
        <v xml:space="preserve"> </v>
      </c>
      <c r="I120" s="51" t="str">
        <f t="shared" si="45"/>
        <v xml:space="preserve"> </v>
      </c>
      <c r="J120" s="51" t="str">
        <f t="shared" si="28"/>
        <v/>
      </c>
      <c r="K120" s="52" t="str">
        <f t="shared" si="29"/>
        <v/>
      </c>
      <c r="L120" s="52" t="str">
        <f t="shared" si="30"/>
        <v/>
      </c>
      <c r="M120" s="51" t="str">
        <f t="shared" si="46"/>
        <v/>
      </c>
      <c r="N120" s="51" t="str">
        <f t="shared" si="47"/>
        <v/>
      </c>
      <c r="O120" s="62" t="str">
        <f t="shared" si="31"/>
        <v/>
      </c>
      <c r="P120" s="62" t="str">
        <f t="shared" si="32"/>
        <v/>
      </c>
      <c r="Q120" s="62" t="str">
        <f t="shared" si="33"/>
        <v/>
      </c>
      <c r="R120" s="54">
        <f t="shared" si="34"/>
        <v>-60.977362935937101</v>
      </c>
      <c r="S120" s="37" t="s">
        <v>91</v>
      </c>
      <c r="T120" s="55">
        <f t="shared" si="48"/>
        <v>0</v>
      </c>
      <c r="U120" s="56">
        <f t="shared" si="49"/>
        <v>623.06734164920363</v>
      </c>
      <c r="V120" s="56">
        <f t="shared" si="50"/>
        <v>1661.6550540045325</v>
      </c>
      <c r="W120" s="37" t="str">
        <f t="shared" si="35"/>
        <v>N</v>
      </c>
      <c r="X120" s="56">
        <f t="shared" si="51"/>
        <v>-2994.913899084182</v>
      </c>
      <c r="Y120" s="56" t="e">
        <f t="shared" si="36"/>
        <v>#VALUE!</v>
      </c>
      <c r="Z120" s="56" t="e">
        <f t="shared" si="52"/>
        <v>#DIV/0!</v>
      </c>
      <c r="AA120" s="56">
        <f t="shared" si="53"/>
        <v>1E-8</v>
      </c>
      <c r="AB120" s="56">
        <f t="shared" si="54"/>
        <v>0</v>
      </c>
      <c r="AC120" s="38"/>
      <c r="AD120" s="16" t="str">
        <f t="shared" si="37"/>
        <v/>
      </c>
      <c r="AE120" s="6" t="str">
        <f t="shared" si="38"/>
        <v/>
      </c>
      <c r="AF120" s="6" t="str">
        <f t="shared" si="39"/>
        <v/>
      </c>
      <c r="AG120" s="6" t="str">
        <f t="shared" si="40"/>
        <v/>
      </c>
      <c r="AH120" s="6" t="str">
        <f t="shared" si="41"/>
        <v/>
      </c>
    </row>
    <row r="121" spans="1:34" s="57" customFormat="1" ht="14.1" customHeight="1">
      <c r="A121" s="58" t="str">
        <f t="shared" si="55"/>
        <v/>
      </c>
      <c r="B121" s="46"/>
      <c r="C121" s="47"/>
      <c r="D121" s="47"/>
      <c r="E121" s="63"/>
      <c r="F121" s="49" t="str">
        <f t="shared" si="42"/>
        <v/>
      </c>
      <c r="G121" s="51" t="str">
        <f t="shared" si="43"/>
        <v xml:space="preserve"> </v>
      </c>
      <c r="H121" s="51" t="str">
        <f t="shared" si="44"/>
        <v xml:space="preserve"> </v>
      </c>
      <c r="I121" s="51" t="str">
        <f t="shared" si="45"/>
        <v xml:space="preserve"> </v>
      </c>
      <c r="J121" s="51" t="str">
        <f t="shared" si="28"/>
        <v/>
      </c>
      <c r="K121" s="52" t="str">
        <f t="shared" si="29"/>
        <v/>
      </c>
      <c r="L121" s="52" t="str">
        <f t="shared" si="30"/>
        <v/>
      </c>
      <c r="M121" s="51" t="str">
        <f t="shared" si="46"/>
        <v/>
      </c>
      <c r="N121" s="51" t="str">
        <f t="shared" si="47"/>
        <v/>
      </c>
      <c r="O121" s="62" t="str">
        <f t="shared" si="31"/>
        <v/>
      </c>
      <c r="P121" s="62" t="str">
        <f t="shared" si="32"/>
        <v/>
      </c>
      <c r="Q121" s="62" t="str">
        <f t="shared" si="33"/>
        <v/>
      </c>
      <c r="R121" s="54">
        <f t="shared" si="34"/>
        <v>-60.977362935937101</v>
      </c>
      <c r="S121" s="37" t="s">
        <v>91</v>
      </c>
      <c r="T121" s="55">
        <f t="shared" si="48"/>
        <v>0</v>
      </c>
      <c r="U121" s="56">
        <f t="shared" si="49"/>
        <v>623.06734164920363</v>
      </c>
      <c r="V121" s="56">
        <f t="shared" si="50"/>
        <v>1661.6550540045325</v>
      </c>
      <c r="W121" s="37" t="str">
        <f t="shared" si="35"/>
        <v>N</v>
      </c>
      <c r="X121" s="56">
        <f t="shared" si="51"/>
        <v>-2994.913899084182</v>
      </c>
      <c r="Y121" s="56" t="e">
        <f t="shared" si="36"/>
        <v>#VALUE!</v>
      </c>
      <c r="Z121" s="56" t="e">
        <f t="shared" si="52"/>
        <v>#DIV/0!</v>
      </c>
      <c r="AA121" s="56">
        <f t="shared" si="53"/>
        <v>1E-8</v>
      </c>
      <c r="AB121" s="56">
        <f t="shared" si="54"/>
        <v>0</v>
      </c>
      <c r="AC121" s="38"/>
      <c r="AD121" s="16" t="str">
        <f t="shared" si="37"/>
        <v/>
      </c>
      <c r="AE121" s="6" t="str">
        <f t="shared" si="38"/>
        <v/>
      </c>
      <c r="AF121" s="6" t="str">
        <f t="shared" si="39"/>
        <v/>
      </c>
      <c r="AG121" s="6" t="str">
        <f t="shared" si="40"/>
        <v/>
      </c>
      <c r="AH121" s="6" t="str">
        <f t="shared" si="41"/>
        <v/>
      </c>
    </row>
    <row r="122" spans="1:34" s="57" customFormat="1" ht="14.1" customHeight="1">
      <c r="A122" s="58" t="str">
        <f t="shared" si="55"/>
        <v/>
      </c>
      <c r="B122" s="46"/>
      <c r="C122" s="47"/>
      <c r="D122" s="47"/>
      <c r="E122" s="63"/>
      <c r="F122" s="49" t="str">
        <f t="shared" si="42"/>
        <v/>
      </c>
      <c r="G122" s="51" t="str">
        <f t="shared" si="43"/>
        <v xml:space="preserve"> </v>
      </c>
      <c r="H122" s="51" t="str">
        <f t="shared" si="44"/>
        <v xml:space="preserve"> </v>
      </c>
      <c r="I122" s="51" t="str">
        <f t="shared" si="45"/>
        <v xml:space="preserve"> </v>
      </c>
      <c r="J122" s="51" t="str">
        <f t="shared" si="28"/>
        <v/>
      </c>
      <c r="K122" s="52" t="str">
        <f t="shared" si="29"/>
        <v/>
      </c>
      <c r="L122" s="52" t="str">
        <f t="shared" si="30"/>
        <v/>
      </c>
      <c r="M122" s="51" t="str">
        <f t="shared" si="46"/>
        <v/>
      </c>
      <c r="N122" s="51" t="str">
        <f t="shared" si="47"/>
        <v/>
      </c>
      <c r="O122" s="62" t="str">
        <f t="shared" si="31"/>
        <v/>
      </c>
      <c r="P122" s="62" t="str">
        <f t="shared" si="32"/>
        <v/>
      </c>
      <c r="Q122" s="62" t="str">
        <f t="shared" si="33"/>
        <v/>
      </c>
      <c r="R122" s="54">
        <f t="shared" si="34"/>
        <v>-60.977362935937101</v>
      </c>
      <c r="S122" s="37" t="s">
        <v>91</v>
      </c>
      <c r="T122" s="55">
        <f t="shared" si="48"/>
        <v>0</v>
      </c>
      <c r="U122" s="56">
        <f t="shared" si="49"/>
        <v>623.06734164920363</v>
      </c>
      <c r="V122" s="56">
        <f t="shared" si="50"/>
        <v>1661.6550540045325</v>
      </c>
      <c r="W122" s="37" t="str">
        <f t="shared" si="35"/>
        <v>N</v>
      </c>
      <c r="X122" s="56">
        <f t="shared" si="51"/>
        <v>-2994.913899084182</v>
      </c>
      <c r="Y122" s="56" t="e">
        <f t="shared" si="36"/>
        <v>#VALUE!</v>
      </c>
      <c r="Z122" s="56" t="e">
        <f t="shared" si="52"/>
        <v>#DIV/0!</v>
      </c>
      <c r="AA122" s="56">
        <f t="shared" si="53"/>
        <v>1E-8</v>
      </c>
      <c r="AB122" s="56">
        <f t="shared" si="54"/>
        <v>0</v>
      </c>
      <c r="AC122" s="38"/>
      <c r="AD122" s="16" t="str">
        <f t="shared" si="37"/>
        <v/>
      </c>
      <c r="AE122" s="6" t="str">
        <f t="shared" si="38"/>
        <v/>
      </c>
      <c r="AF122" s="6" t="str">
        <f t="shared" si="39"/>
        <v/>
      </c>
      <c r="AG122" s="6" t="str">
        <f t="shared" si="40"/>
        <v/>
      </c>
      <c r="AH122" s="6" t="str">
        <f t="shared" si="41"/>
        <v/>
      </c>
    </row>
    <row r="123" spans="1:34" s="57" customFormat="1" ht="14.1" customHeight="1">
      <c r="A123" s="58" t="str">
        <f t="shared" si="55"/>
        <v/>
      </c>
      <c r="B123" s="46"/>
      <c r="C123" s="47"/>
      <c r="D123" s="47"/>
      <c r="E123" s="63"/>
      <c r="F123" s="49" t="str">
        <f t="shared" si="42"/>
        <v/>
      </c>
      <c r="G123" s="51" t="str">
        <f t="shared" si="43"/>
        <v xml:space="preserve"> </v>
      </c>
      <c r="H123" s="51" t="str">
        <f t="shared" si="44"/>
        <v xml:space="preserve"> </v>
      </c>
      <c r="I123" s="51" t="str">
        <f t="shared" si="45"/>
        <v xml:space="preserve"> </v>
      </c>
      <c r="J123" s="51" t="str">
        <f t="shared" si="28"/>
        <v/>
      </c>
      <c r="K123" s="52" t="str">
        <f t="shared" si="29"/>
        <v/>
      </c>
      <c r="L123" s="52" t="str">
        <f t="shared" si="30"/>
        <v/>
      </c>
      <c r="M123" s="51" t="str">
        <f t="shared" si="46"/>
        <v/>
      </c>
      <c r="N123" s="51" t="str">
        <f t="shared" si="47"/>
        <v/>
      </c>
      <c r="O123" s="62" t="str">
        <f t="shared" si="31"/>
        <v/>
      </c>
      <c r="P123" s="62" t="str">
        <f t="shared" si="32"/>
        <v/>
      </c>
      <c r="Q123" s="62" t="str">
        <f t="shared" si="33"/>
        <v/>
      </c>
      <c r="R123" s="54">
        <f t="shared" si="34"/>
        <v>-60.977362935937101</v>
      </c>
      <c r="S123" s="37" t="s">
        <v>91</v>
      </c>
      <c r="T123" s="55">
        <f t="shared" si="48"/>
        <v>0</v>
      </c>
      <c r="U123" s="56">
        <f t="shared" si="49"/>
        <v>623.06734164920363</v>
      </c>
      <c r="V123" s="56">
        <f t="shared" si="50"/>
        <v>1661.6550540045325</v>
      </c>
      <c r="W123" s="37" t="str">
        <f t="shared" si="35"/>
        <v>N</v>
      </c>
      <c r="X123" s="56">
        <f t="shared" si="51"/>
        <v>-2994.913899084182</v>
      </c>
      <c r="Y123" s="56" t="e">
        <f t="shared" si="36"/>
        <v>#VALUE!</v>
      </c>
      <c r="Z123" s="56" t="e">
        <f t="shared" si="52"/>
        <v>#DIV/0!</v>
      </c>
      <c r="AA123" s="56">
        <f t="shared" si="53"/>
        <v>1E-8</v>
      </c>
      <c r="AB123" s="56">
        <f t="shared" si="54"/>
        <v>0</v>
      </c>
      <c r="AC123" s="38"/>
      <c r="AD123" s="16" t="str">
        <f t="shared" si="37"/>
        <v/>
      </c>
      <c r="AE123" s="6" t="str">
        <f t="shared" si="38"/>
        <v/>
      </c>
      <c r="AF123" s="6" t="str">
        <f t="shared" si="39"/>
        <v/>
      </c>
      <c r="AG123" s="6" t="str">
        <f t="shared" si="40"/>
        <v/>
      </c>
      <c r="AH123" s="6" t="str">
        <f t="shared" si="41"/>
        <v/>
      </c>
    </row>
    <row r="124" spans="1:34" s="57" customFormat="1" ht="14.1" customHeight="1">
      <c r="A124" s="58" t="str">
        <f t="shared" si="55"/>
        <v/>
      </c>
      <c r="B124" s="46"/>
      <c r="C124" s="47"/>
      <c r="D124" s="47"/>
      <c r="E124" s="63"/>
      <c r="F124" s="49" t="str">
        <f t="shared" si="42"/>
        <v/>
      </c>
      <c r="G124" s="51" t="str">
        <f t="shared" si="43"/>
        <v xml:space="preserve"> </v>
      </c>
      <c r="H124" s="51" t="str">
        <f t="shared" si="44"/>
        <v xml:space="preserve"> </v>
      </c>
      <c r="I124" s="51" t="str">
        <f t="shared" si="45"/>
        <v xml:space="preserve"> </v>
      </c>
      <c r="J124" s="51" t="str">
        <f t="shared" si="28"/>
        <v/>
      </c>
      <c r="K124" s="52" t="str">
        <f t="shared" si="29"/>
        <v/>
      </c>
      <c r="L124" s="52" t="str">
        <f t="shared" si="30"/>
        <v/>
      </c>
      <c r="M124" s="51" t="str">
        <f t="shared" si="46"/>
        <v/>
      </c>
      <c r="N124" s="51" t="str">
        <f t="shared" si="47"/>
        <v/>
      </c>
      <c r="O124" s="62" t="str">
        <f t="shared" si="31"/>
        <v/>
      </c>
      <c r="P124" s="62" t="str">
        <f t="shared" si="32"/>
        <v/>
      </c>
      <c r="Q124" s="62" t="str">
        <f t="shared" si="33"/>
        <v/>
      </c>
      <c r="R124" s="54">
        <f t="shared" si="34"/>
        <v>-60.977362935937101</v>
      </c>
      <c r="S124" s="37" t="s">
        <v>91</v>
      </c>
      <c r="T124" s="55">
        <f t="shared" si="48"/>
        <v>0</v>
      </c>
      <c r="U124" s="56">
        <f t="shared" si="49"/>
        <v>623.06734164920363</v>
      </c>
      <c r="V124" s="56">
        <f t="shared" si="50"/>
        <v>1661.6550540045325</v>
      </c>
      <c r="W124" s="37" t="str">
        <f t="shared" si="35"/>
        <v>N</v>
      </c>
      <c r="X124" s="56">
        <f t="shared" si="51"/>
        <v>-2994.913899084182</v>
      </c>
      <c r="Y124" s="56" t="e">
        <f t="shared" si="36"/>
        <v>#VALUE!</v>
      </c>
      <c r="Z124" s="56" t="e">
        <f t="shared" si="52"/>
        <v>#DIV/0!</v>
      </c>
      <c r="AA124" s="56">
        <f t="shared" si="53"/>
        <v>1E-8</v>
      </c>
      <c r="AB124" s="56">
        <f t="shared" si="54"/>
        <v>0</v>
      </c>
      <c r="AC124" s="38"/>
      <c r="AD124" s="16" t="str">
        <f t="shared" si="37"/>
        <v/>
      </c>
      <c r="AE124" s="6" t="str">
        <f t="shared" si="38"/>
        <v/>
      </c>
      <c r="AF124" s="6" t="str">
        <f t="shared" si="39"/>
        <v/>
      </c>
      <c r="AG124" s="6" t="str">
        <f t="shared" si="40"/>
        <v/>
      </c>
      <c r="AH124" s="6" t="str">
        <f t="shared" si="41"/>
        <v/>
      </c>
    </row>
    <row r="125" spans="1:34" s="57" customFormat="1" ht="14.1" customHeight="1">
      <c r="A125" s="58" t="str">
        <f t="shared" si="55"/>
        <v/>
      </c>
      <c r="B125" s="46"/>
      <c r="C125" s="47"/>
      <c r="D125" s="47"/>
      <c r="E125" s="63"/>
      <c r="F125" s="49" t="str">
        <f t="shared" si="42"/>
        <v/>
      </c>
      <c r="G125" s="51" t="str">
        <f t="shared" si="43"/>
        <v xml:space="preserve"> </v>
      </c>
      <c r="H125" s="51" t="str">
        <f t="shared" si="44"/>
        <v xml:space="preserve"> </v>
      </c>
      <c r="I125" s="51" t="str">
        <f t="shared" si="45"/>
        <v xml:space="preserve"> </v>
      </c>
      <c r="J125" s="51" t="str">
        <f t="shared" si="28"/>
        <v/>
      </c>
      <c r="K125" s="52" t="str">
        <f t="shared" si="29"/>
        <v/>
      </c>
      <c r="L125" s="52" t="str">
        <f t="shared" si="30"/>
        <v/>
      </c>
      <c r="M125" s="51" t="str">
        <f t="shared" si="46"/>
        <v/>
      </c>
      <c r="N125" s="51" t="str">
        <f t="shared" si="47"/>
        <v/>
      </c>
      <c r="O125" s="62" t="str">
        <f t="shared" si="31"/>
        <v/>
      </c>
      <c r="P125" s="62" t="str">
        <f t="shared" si="32"/>
        <v/>
      </c>
      <c r="Q125" s="62" t="str">
        <f t="shared" si="33"/>
        <v/>
      </c>
      <c r="R125" s="54">
        <f t="shared" si="34"/>
        <v>-60.977362935937101</v>
      </c>
      <c r="S125" s="37" t="s">
        <v>91</v>
      </c>
      <c r="T125" s="55">
        <f t="shared" si="48"/>
        <v>0</v>
      </c>
      <c r="U125" s="56">
        <f t="shared" si="49"/>
        <v>623.06734164920363</v>
      </c>
      <c r="V125" s="56">
        <f t="shared" si="50"/>
        <v>1661.6550540045325</v>
      </c>
      <c r="W125" s="37" t="str">
        <f t="shared" si="35"/>
        <v>N</v>
      </c>
      <c r="X125" s="56">
        <f t="shared" si="51"/>
        <v>-2994.913899084182</v>
      </c>
      <c r="Y125" s="56" t="e">
        <f t="shared" si="36"/>
        <v>#VALUE!</v>
      </c>
      <c r="Z125" s="56" t="e">
        <f t="shared" si="52"/>
        <v>#DIV/0!</v>
      </c>
      <c r="AA125" s="56">
        <f t="shared" si="53"/>
        <v>1E-8</v>
      </c>
      <c r="AB125" s="56">
        <f t="shared" si="54"/>
        <v>0</v>
      </c>
      <c r="AC125" s="38"/>
      <c r="AD125" s="16" t="str">
        <f t="shared" si="37"/>
        <v/>
      </c>
      <c r="AE125" s="6" t="str">
        <f t="shared" si="38"/>
        <v/>
      </c>
      <c r="AF125" s="6" t="str">
        <f t="shared" si="39"/>
        <v/>
      </c>
      <c r="AG125" s="6" t="str">
        <f t="shared" si="40"/>
        <v/>
      </c>
      <c r="AH125" s="6" t="str">
        <f t="shared" si="41"/>
        <v/>
      </c>
    </row>
    <row r="126" spans="1:34" s="57" customFormat="1" ht="14.1" customHeight="1">
      <c r="A126" s="58" t="str">
        <f t="shared" si="55"/>
        <v/>
      </c>
      <c r="B126" s="46"/>
      <c r="C126" s="47"/>
      <c r="D126" s="47"/>
      <c r="E126" s="63"/>
      <c r="F126" s="49" t="str">
        <f t="shared" si="42"/>
        <v/>
      </c>
      <c r="G126" s="51" t="str">
        <f t="shared" si="43"/>
        <v xml:space="preserve"> </v>
      </c>
      <c r="H126" s="51" t="str">
        <f t="shared" si="44"/>
        <v xml:space="preserve"> </v>
      </c>
      <c r="I126" s="51" t="str">
        <f t="shared" si="45"/>
        <v xml:space="preserve"> </v>
      </c>
      <c r="J126" s="51" t="str">
        <f t="shared" si="28"/>
        <v/>
      </c>
      <c r="K126" s="52" t="str">
        <f t="shared" si="29"/>
        <v/>
      </c>
      <c r="L126" s="52" t="str">
        <f t="shared" si="30"/>
        <v/>
      </c>
      <c r="M126" s="51" t="str">
        <f t="shared" si="46"/>
        <v/>
      </c>
      <c r="N126" s="51" t="str">
        <f t="shared" si="47"/>
        <v/>
      </c>
      <c r="O126" s="62" t="str">
        <f t="shared" si="31"/>
        <v/>
      </c>
      <c r="P126" s="62" t="str">
        <f t="shared" si="32"/>
        <v/>
      </c>
      <c r="Q126" s="62" t="str">
        <f t="shared" si="33"/>
        <v/>
      </c>
      <c r="R126" s="54">
        <f t="shared" si="34"/>
        <v>-60.977362935937101</v>
      </c>
      <c r="S126" s="37" t="s">
        <v>91</v>
      </c>
      <c r="T126" s="55">
        <f t="shared" si="48"/>
        <v>0</v>
      </c>
      <c r="U126" s="56">
        <f t="shared" si="49"/>
        <v>623.06734164920363</v>
      </c>
      <c r="V126" s="56">
        <f t="shared" si="50"/>
        <v>1661.6550540045325</v>
      </c>
      <c r="W126" s="37" t="str">
        <f t="shared" si="35"/>
        <v>N</v>
      </c>
      <c r="X126" s="56">
        <f t="shared" si="51"/>
        <v>-2994.913899084182</v>
      </c>
      <c r="Y126" s="56" t="e">
        <f t="shared" si="36"/>
        <v>#VALUE!</v>
      </c>
      <c r="Z126" s="56" t="e">
        <f t="shared" si="52"/>
        <v>#DIV/0!</v>
      </c>
      <c r="AA126" s="56">
        <f t="shared" si="53"/>
        <v>1E-8</v>
      </c>
      <c r="AB126" s="56">
        <f t="shared" si="54"/>
        <v>0</v>
      </c>
      <c r="AC126" s="38"/>
      <c r="AD126" s="16" t="str">
        <f t="shared" si="37"/>
        <v/>
      </c>
      <c r="AE126" s="6" t="str">
        <f t="shared" si="38"/>
        <v/>
      </c>
      <c r="AF126" s="6" t="str">
        <f t="shared" si="39"/>
        <v/>
      </c>
      <c r="AG126" s="6" t="str">
        <f t="shared" si="40"/>
        <v/>
      </c>
      <c r="AH126" s="6" t="str">
        <f t="shared" si="41"/>
        <v/>
      </c>
    </row>
    <row r="127" spans="1:34" s="57" customFormat="1" ht="14.1" customHeight="1">
      <c r="A127" s="58" t="str">
        <f t="shared" si="55"/>
        <v/>
      </c>
      <c r="B127" s="46"/>
      <c r="C127" s="47"/>
      <c r="D127" s="47"/>
      <c r="E127" s="63"/>
      <c r="F127" s="49" t="str">
        <f t="shared" si="42"/>
        <v/>
      </c>
      <c r="G127" s="51" t="str">
        <f t="shared" si="43"/>
        <v xml:space="preserve"> </v>
      </c>
      <c r="H127" s="51" t="str">
        <f t="shared" si="44"/>
        <v xml:space="preserve"> </v>
      </c>
      <c r="I127" s="51" t="str">
        <f t="shared" si="45"/>
        <v xml:space="preserve"> </v>
      </c>
      <c r="J127" s="51" t="str">
        <f t="shared" si="28"/>
        <v/>
      </c>
      <c r="K127" s="52" t="str">
        <f t="shared" si="29"/>
        <v/>
      </c>
      <c r="L127" s="52" t="str">
        <f t="shared" si="30"/>
        <v/>
      </c>
      <c r="M127" s="51" t="str">
        <f t="shared" si="46"/>
        <v/>
      </c>
      <c r="N127" s="51" t="str">
        <f t="shared" si="47"/>
        <v/>
      </c>
      <c r="O127" s="62" t="str">
        <f t="shared" si="31"/>
        <v/>
      </c>
      <c r="P127" s="62" t="str">
        <f t="shared" si="32"/>
        <v/>
      </c>
      <c r="Q127" s="62" t="str">
        <f t="shared" si="33"/>
        <v/>
      </c>
      <c r="R127" s="54">
        <f t="shared" si="34"/>
        <v>-60.977362935937101</v>
      </c>
      <c r="S127" s="37" t="s">
        <v>91</v>
      </c>
      <c r="T127" s="55">
        <f t="shared" si="48"/>
        <v>0</v>
      </c>
      <c r="U127" s="56">
        <f t="shared" si="49"/>
        <v>623.06734164920363</v>
      </c>
      <c r="V127" s="56">
        <f t="shared" si="50"/>
        <v>1661.6550540045325</v>
      </c>
      <c r="W127" s="37" t="str">
        <f t="shared" si="35"/>
        <v>N</v>
      </c>
      <c r="X127" s="56">
        <f t="shared" si="51"/>
        <v>-2994.913899084182</v>
      </c>
      <c r="Y127" s="56" t="e">
        <f t="shared" si="36"/>
        <v>#VALUE!</v>
      </c>
      <c r="Z127" s="56" t="e">
        <f t="shared" si="52"/>
        <v>#DIV/0!</v>
      </c>
      <c r="AA127" s="56">
        <f t="shared" si="53"/>
        <v>1E-8</v>
      </c>
      <c r="AB127" s="56">
        <f t="shared" si="54"/>
        <v>0</v>
      </c>
      <c r="AC127" s="38"/>
      <c r="AD127" s="16" t="str">
        <f t="shared" si="37"/>
        <v/>
      </c>
      <c r="AE127" s="6" t="str">
        <f t="shared" si="38"/>
        <v/>
      </c>
      <c r="AF127" s="6" t="str">
        <f t="shared" si="39"/>
        <v/>
      </c>
      <c r="AG127" s="6" t="str">
        <f t="shared" si="40"/>
        <v/>
      </c>
      <c r="AH127" s="6" t="str">
        <f t="shared" si="41"/>
        <v/>
      </c>
    </row>
    <row r="128" spans="1:34" s="57" customFormat="1" ht="14.1" customHeight="1">
      <c r="A128" s="58" t="str">
        <f t="shared" si="55"/>
        <v/>
      </c>
      <c r="B128" s="46"/>
      <c r="C128" s="47"/>
      <c r="D128" s="47"/>
      <c r="E128" s="63"/>
      <c r="F128" s="49" t="str">
        <f t="shared" si="42"/>
        <v/>
      </c>
      <c r="G128" s="51" t="str">
        <f t="shared" si="43"/>
        <v xml:space="preserve"> </v>
      </c>
      <c r="H128" s="51" t="str">
        <f t="shared" si="44"/>
        <v xml:space="preserve"> </v>
      </c>
      <c r="I128" s="51" t="str">
        <f t="shared" si="45"/>
        <v xml:space="preserve"> </v>
      </c>
      <c r="J128" s="51" t="str">
        <f t="shared" si="28"/>
        <v/>
      </c>
      <c r="K128" s="52" t="str">
        <f t="shared" si="29"/>
        <v/>
      </c>
      <c r="L128" s="52" t="str">
        <f t="shared" si="30"/>
        <v/>
      </c>
      <c r="M128" s="51" t="str">
        <f t="shared" si="46"/>
        <v/>
      </c>
      <c r="N128" s="51" t="str">
        <f t="shared" si="47"/>
        <v/>
      </c>
      <c r="O128" s="62" t="str">
        <f t="shared" si="31"/>
        <v/>
      </c>
      <c r="P128" s="62" t="str">
        <f t="shared" si="32"/>
        <v/>
      </c>
      <c r="Q128" s="62" t="str">
        <f t="shared" si="33"/>
        <v/>
      </c>
      <c r="R128" s="54">
        <f t="shared" si="34"/>
        <v>-60.977362935937101</v>
      </c>
      <c r="S128" s="37" t="s">
        <v>91</v>
      </c>
      <c r="T128" s="55">
        <f t="shared" si="48"/>
        <v>0</v>
      </c>
      <c r="U128" s="56">
        <f t="shared" si="49"/>
        <v>623.06734164920363</v>
      </c>
      <c r="V128" s="56">
        <f t="shared" si="50"/>
        <v>1661.6550540045325</v>
      </c>
      <c r="W128" s="37" t="str">
        <f t="shared" si="35"/>
        <v>N</v>
      </c>
      <c r="X128" s="56">
        <f t="shared" si="51"/>
        <v>-2994.913899084182</v>
      </c>
      <c r="Y128" s="56" t="e">
        <f t="shared" si="36"/>
        <v>#VALUE!</v>
      </c>
      <c r="Z128" s="56" t="e">
        <f t="shared" si="52"/>
        <v>#DIV/0!</v>
      </c>
      <c r="AA128" s="56">
        <f t="shared" si="53"/>
        <v>1E-8</v>
      </c>
      <c r="AB128" s="56">
        <f t="shared" si="54"/>
        <v>0</v>
      </c>
      <c r="AC128" s="38"/>
      <c r="AD128" s="16" t="str">
        <f t="shared" si="37"/>
        <v/>
      </c>
      <c r="AE128" s="6" t="str">
        <f t="shared" si="38"/>
        <v/>
      </c>
      <c r="AF128" s="6" t="str">
        <f t="shared" si="39"/>
        <v/>
      </c>
      <c r="AG128" s="6" t="str">
        <f t="shared" si="40"/>
        <v/>
      </c>
      <c r="AH128" s="6" t="str">
        <f t="shared" si="41"/>
        <v/>
      </c>
    </row>
    <row r="129" spans="1:34" s="57" customFormat="1" ht="14.1" customHeight="1">
      <c r="A129" s="58" t="str">
        <f t="shared" si="55"/>
        <v/>
      </c>
      <c r="B129" s="46"/>
      <c r="C129" s="47"/>
      <c r="D129" s="47"/>
      <c r="E129" s="63"/>
      <c r="F129" s="49" t="str">
        <f t="shared" si="42"/>
        <v/>
      </c>
      <c r="G129" s="51" t="str">
        <f t="shared" si="43"/>
        <v xml:space="preserve"> </v>
      </c>
      <c r="H129" s="51" t="str">
        <f t="shared" si="44"/>
        <v xml:space="preserve"> </v>
      </c>
      <c r="I129" s="51" t="str">
        <f t="shared" si="45"/>
        <v xml:space="preserve"> </v>
      </c>
      <c r="J129" s="51" t="str">
        <f t="shared" si="28"/>
        <v/>
      </c>
      <c r="K129" s="52" t="str">
        <f t="shared" si="29"/>
        <v/>
      </c>
      <c r="L129" s="52" t="str">
        <f t="shared" si="30"/>
        <v/>
      </c>
      <c r="M129" s="51" t="str">
        <f t="shared" si="46"/>
        <v/>
      </c>
      <c r="N129" s="51" t="str">
        <f t="shared" si="47"/>
        <v/>
      </c>
      <c r="O129" s="62" t="str">
        <f t="shared" si="31"/>
        <v/>
      </c>
      <c r="P129" s="62" t="str">
        <f t="shared" si="32"/>
        <v/>
      </c>
      <c r="Q129" s="62" t="str">
        <f t="shared" si="33"/>
        <v/>
      </c>
      <c r="R129" s="54">
        <f t="shared" si="34"/>
        <v>-60.977362935937101</v>
      </c>
      <c r="S129" s="37" t="s">
        <v>91</v>
      </c>
      <c r="T129" s="55">
        <f t="shared" si="48"/>
        <v>0</v>
      </c>
      <c r="U129" s="56">
        <f t="shared" si="49"/>
        <v>623.06734164920363</v>
      </c>
      <c r="V129" s="56">
        <f t="shared" si="50"/>
        <v>1661.6550540045325</v>
      </c>
      <c r="W129" s="37" t="str">
        <f t="shared" si="35"/>
        <v>N</v>
      </c>
      <c r="X129" s="56">
        <f t="shared" si="51"/>
        <v>-2994.913899084182</v>
      </c>
      <c r="Y129" s="56" t="e">
        <f t="shared" si="36"/>
        <v>#VALUE!</v>
      </c>
      <c r="Z129" s="56" t="e">
        <f t="shared" si="52"/>
        <v>#DIV/0!</v>
      </c>
      <c r="AA129" s="56">
        <f t="shared" si="53"/>
        <v>1E-8</v>
      </c>
      <c r="AB129" s="56">
        <f t="shared" si="54"/>
        <v>0</v>
      </c>
      <c r="AC129" s="38"/>
      <c r="AD129" s="16" t="str">
        <f t="shared" si="37"/>
        <v/>
      </c>
      <c r="AE129" s="6" t="str">
        <f t="shared" si="38"/>
        <v/>
      </c>
      <c r="AF129" s="6" t="str">
        <f t="shared" si="39"/>
        <v/>
      </c>
      <c r="AG129" s="6" t="str">
        <f t="shared" si="40"/>
        <v/>
      </c>
      <c r="AH129" s="6" t="str">
        <f t="shared" si="41"/>
        <v/>
      </c>
    </row>
    <row r="130" spans="1:34" s="57" customFormat="1" ht="14.1" customHeight="1">
      <c r="A130" s="58" t="str">
        <f t="shared" si="55"/>
        <v/>
      </c>
      <c r="B130" s="46"/>
      <c r="C130" s="47"/>
      <c r="D130" s="47"/>
      <c r="E130" s="63"/>
      <c r="F130" s="49" t="str">
        <f t="shared" si="42"/>
        <v/>
      </c>
      <c r="G130" s="51" t="str">
        <f t="shared" si="43"/>
        <v xml:space="preserve"> </v>
      </c>
      <c r="H130" s="51" t="str">
        <f t="shared" si="44"/>
        <v xml:space="preserve"> </v>
      </c>
      <c r="I130" s="51" t="str">
        <f t="shared" si="45"/>
        <v xml:space="preserve"> </v>
      </c>
      <c r="J130" s="51" t="str">
        <f t="shared" si="28"/>
        <v/>
      </c>
      <c r="K130" s="52" t="str">
        <f t="shared" si="29"/>
        <v/>
      </c>
      <c r="L130" s="52" t="str">
        <f t="shared" si="30"/>
        <v/>
      </c>
      <c r="M130" s="51" t="str">
        <f t="shared" si="46"/>
        <v/>
      </c>
      <c r="N130" s="51" t="str">
        <f t="shared" si="47"/>
        <v/>
      </c>
      <c r="O130" s="62" t="str">
        <f t="shared" si="31"/>
        <v/>
      </c>
      <c r="P130" s="62" t="str">
        <f t="shared" si="32"/>
        <v/>
      </c>
      <c r="Q130" s="62" t="str">
        <f t="shared" si="33"/>
        <v/>
      </c>
      <c r="R130" s="54">
        <f t="shared" si="34"/>
        <v>-60.977362935937101</v>
      </c>
      <c r="S130" s="37" t="s">
        <v>91</v>
      </c>
      <c r="T130" s="55">
        <f t="shared" si="48"/>
        <v>0</v>
      </c>
      <c r="U130" s="56">
        <f t="shared" si="49"/>
        <v>623.06734164920363</v>
      </c>
      <c r="V130" s="56">
        <f t="shared" si="50"/>
        <v>1661.6550540045325</v>
      </c>
      <c r="W130" s="37" t="str">
        <f t="shared" si="35"/>
        <v>N</v>
      </c>
      <c r="X130" s="56">
        <f t="shared" si="51"/>
        <v>-2994.913899084182</v>
      </c>
      <c r="Y130" s="56" t="e">
        <f t="shared" si="36"/>
        <v>#VALUE!</v>
      </c>
      <c r="Z130" s="56" t="e">
        <f t="shared" si="52"/>
        <v>#DIV/0!</v>
      </c>
      <c r="AA130" s="56">
        <f t="shared" si="53"/>
        <v>1E-8</v>
      </c>
      <c r="AB130" s="56">
        <f t="shared" si="54"/>
        <v>0</v>
      </c>
      <c r="AC130" s="38"/>
      <c r="AD130" s="16" t="str">
        <f t="shared" si="37"/>
        <v/>
      </c>
      <c r="AE130" s="6" t="str">
        <f t="shared" si="38"/>
        <v/>
      </c>
      <c r="AF130" s="6" t="str">
        <f t="shared" si="39"/>
        <v/>
      </c>
      <c r="AG130" s="6" t="str">
        <f t="shared" si="40"/>
        <v/>
      </c>
      <c r="AH130" s="6" t="str">
        <f t="shared" si="41"/>
        <v/>
      </c>
    </row>
    <row r="131" spans="1:34" s="57" customFormat="1" ht="14.1" customHeight="1">
      <c r="A131" s="58" t="str">
        <f t="shared" si="55"/>
        <v/>
      </c>
      <c r="B131" s="46"/>
      <c r="C131" s="47"/>
      <c r="D131" s="47"/>
      <c r="E131" s="63"/>
      <c r="F131" s="49" t="str">
        <f t="shared" si="42"/>
        <v/>
      </c>
      <c r="G131" s="51" t="str">
        <f t="shared" si="43"/>
        <v xml:space="preserve"> </v>
      </c>
      <c r="H131" s="51" t="str">
        <f t="shared" si="44"/>
        <v xml:space="preserve"> </v>
      </c>
      <c r="I131" s="51" t="str">
        <f t="shared" si="45"/>
        <v xml:space="preserve"> </v>
      </c>
      <c r="J131" s="51" t="str">
        <f t="shared" si="28"/>
        <v/>
      </c>
      <c r="K131" s="52" t="str">
        <f t="shared" si="29"/>
        <v/>
      </c>
      <c r="L131" s="52" t="str">
        <f t="shared" si="30"/>
        <v/>
      </c>
      <c r="M131" s="51" t="str">
        <f t="shared" si="46"/>
        <v/>
      </c>
      <c r="N131" s="51" t="str">
        <f t="shared" si="47"/>
        <v/>
      </c>
      <c r="O131" s="62" t="str">
        <f t="shared" si="31"/>
        <v/>
      </c>
      <c r="P131" s="62" t="str">
        <f t="shared" si="32"/>
        <v/>
      </c>
      <c r="Q131" s="62" t="str">
        <f t="shared" si="33"/>
        <v/>
      </c>
      <c r="R131" s="54">
        <f t="shared" si="34"/>
        <v>-60.977362935937101</v>
      </c>
      <c r="S131" s="37" t="s">
        <v>91</v>
      </c>
      <c r="T131" s="55">
        <f t="shared" si="48"/>
        <v>0</v>
      </c>
      <c r="U131" s="56">
        <f t="shared" si="49"/>
        <v>623.06734164920363</v>
      </c>
      <c r="V131" s="56">
        <f t="shared" si="50"/>
        <v>1661.6550540045325</v>
      </c>
      <c r="W131" s="37" t="str">
        <f t="shared" si="35"/>
        <v>N</v>
      </c>
      <c r="X131" s="56">
        <f t="shared" si="51"/>
        <v>-2994.913899084182</v>
      </c>
      <c r="Y131" s="56" t="e">
        <f t="shared" si="36"/>
        <v>#VALUE!</v>
      </c>
      <c r="Z131" s="56" t="e">
        <f t="shared" si="52"/>
        <v>#DIV/0!</v>
      </c>
      <c r="AA131" s="56">
        <f t="shared" si="53"/>
        <v>1E-8</v>
      </c>
      <c r="AB131" s="56">
        <f t="shared" si="54"/>
        <v>0</v>
      </c>
      <c r="AC131" s="38"/>
      <c r="AD131" s="16" t="str">
        <f t="shared" si="37"/>
        <v/>
      </c>
      <c r="AE131" s="6" t="str">
        <f t="shared" si="38"/>
        <v/>
      </c>
      <c r="AF131" s="6" t="str">
        <f t="shared" si="39"/>
        <v/>
      </c>
      <c r="AG131" s="6" t="str">
        <f t="shared" si="40"/>
        <v/>
      </c>
      <c r="AH131" s="6" t="str">
        <f t="shared" si="41"/>
        <v/>
      </c>
    </row>
    <row r="132" spans="1:34" s="57" customFormat="1" ht="14.1" customHeight="1">
      <c r="A132" s="58" t="str">
        <f t="shared" si="55"/>
        <v/>
      </c>
      <c r="B132" s="46"/>
      <c r="C132" s="47"/>
      <c r="D132" s="47"/>
      <c r="E132" s="63"/>
      <c r="F132" s="49" t="str">
        <f t="shared" si="42"/>
        <v/>
      </c>
      <c r="G132" s="51" t="str">
        <f t="shared" si="43"/>
        <v xml:space="preserve"> </v>
      </c>
      <c r="H132" s="51" t="str">
        <f t="shared" si="44"/>
        <v xml:space="preserve"> </v>
      </c>
      <c r="I132" s="51" t="str">
        <f t="shared" si="45"/>
        <v xml:space="preserve"> </v>
      </c>
      <c r="J132" s="51" t="str">
        <f t="shared" si="28"/>
        <v/>
      </c>
      <c r="K132" s="52" t="str">
        <f t="shared" si="29"/>
        <v/>
      </c>
      <c r="L132" s="52" t="str">
        <f t="shared" si="30"/>
        <v/>
      </c>
      <c r="M132" s="51" t="str">
        <f t="shared" si="46"/>
        <v/>
      </c>
      <c r="N132" s="51" t="str">
        <f t="shared" si="47"/>
        <v/>
      </c>
      <c r="O132" s="62" t="str">
        <f t="shared" si="31"/>
        <v/>
      </c>
      <c r="P132" s="62" t="str">
        <f t="shared" si="32"/>
        <v/>
      </c>
      <c r="Q132" s="62" t="str">
        <f t="shared" si="33"/>
        <v/>
      </c>
      <c r="R132" s="54">
        <f t="shared" si="34"/>
        <v>-60.977362935937101</v>
      </c>
      <c r="S132" s="37" t="s">
        <v>91</v>
      </c>
      <c r="T132" s="55">
        <f t="shared" si="48"/>
        <v>0</v>
      </c>
      <c r="U132" s="56">
        <f t="shared" si="49"/>
        <v>623.06734164920363</v>
      </c>
      <c r="V132" s="56">
        <f t="shared" si="50"/>
        <v>1661.6550540045325</v>
      </c>
      <c r="W132" s="37" t="str">
        <f t="shared" si="35"/>
        <v>N</v>
      </c>
      <c r="X132" s="56">
        <f t="shared" si="51"/>
        <v>-2994.913899084182</v>
      </c>
      <c r="Y132" s="56" t="e">
        <f t="shared" si="36"/>
        <v>#VALUE!</v>
      </c>
      <c r="Z132" s="56" t="e">
        <f t="shared" si="52"/>
        <v>#DIV/0!</v>
      </c>
      <c r="AA132" s="56">
        <f t="shared" si="53"/>
        <v>1E-8</v>
      </c>
      <c r="AB132" s="56">
        <f t="shared" si="54"/>
        <v>0</v>
      </c>
      <c r="AC132" s="38"/>
      <c r="AD132" s="16" t="str">
        <f t="shared" si="37"/>
        <v/>
      </c>
      <c r="AE132" s="6" t="str">
        <f t="shared" si="38"/>
        <v/>
      </c>
      <c r="AF132" s="6" t="str">
        <f t="shared" si="39"/>
        <v/>
      </c>
      <c r="AG132" s="6" t="str">
        <f t="shared" si="40"/>
        <v/>
      </c>
      <c r="AH132" s="6" t="str">
        <f t="shared" si="41"/>
        <v/>
      </c>
    </row>
    <row r="133" spans="1:34" s="57" customFormat="1" ht="14.1" customHeight="1">
      <c r="A133" s="58" t="str">
        <f t="shared" si="55"/>
        <v/>
      </c>
      <c r="B133" s="46"/>
      <c r="C133" s="47"/>
      <c r="D133" s="47"/>
      <c r="E133" s="63"/>
      <c r="F133" s="49" t="str">
        <f t="shared" si="42"/>
        <v/>
      </c>
      <c r="G133" s="51" t="str">
        <f t="shared" si="43"/>
        <v xml:space="preserve"> </v>
      </c>
      <c r="H133" s="51" t="str">
        <f t="shared" si="44"/>
        <v xml:space="preserve"> </v>
      </c>
      <c r="I133" s="51" t="str">
        <f t="shared" si="45"/>
        <v xml:space="preserve"> </v>
      </c>
      <c r="J133" s="51" t="str">
        <f t="shared" si="28"/>
        <v/>
      </c>
      <c r="K133" s="52" t="str">
        <f t="shared" si="29"/>
        <v/>
      </c>
      <c r="L133" s="52" t="str">
        <f t="shared" si="30"/>
        <v/>
      </c>
      <c r="M133" s="51" t="str">
        <f t="shared" si="46"/>
        <v/>
      </c>
      <c r="N133" s="51" t="str">
        <f t="shared" si="47"/>
        <v/>
      </c>
      <c r="O133" s="62" t="str">
        <f t="shared" si="31"/>
        <v/>
      </c>
      <c r="P133" s="62" t="str">
        <f t="shared" si="32"/>
        <v/>
      </c>
      <c r="Q133" s="62" t="str">
        <f t="shared" si="33"/>
        <v/>
      </c>
      <c r="R133" s="54">
        <f t="shared" si="34"/>
        <v>-60.977362935937101</v>
      </c>
      <c r="S133" s="37" t="s">
        <v>91</v>
      </c>
      <c r="T133" s="55">
        <f t="shared" si="48"/>
        <v>0</v>
      </c>
      <c r="U133" s="56">
        <f t="shared" si="49"/>
        <v>623.06734164920363</v>
      </c>
      <c r="V133" s="56">
        <f t="shared" si="50"/>
        <v>1661.6550540045325</v>
      </c>
      <c r="W133" s="37" t="str">
        <f t="shared" si="35"/>
        <v>N</v>
      </c>
      <c r="X133" s="56">
        <f t="shared" si="51"/>
        <v>-2994.913899084182</v>
      </c>
      <c r="Y133" s="56" t="e">
        <f t="shared" si="36"/>
        <v>#VALUE!</v>
      </c>
      <c r="Z133" s="56" t="e">
        <f t="shared" si="52"/>
        <v>#DIV/0!</v>
      </c>
      <c r="AA133" s="56">
        <f t="shared" si="53"/>
        <v>1E-8</v>
      </c>
      <c r="AB133" s="56">
        <f t="shared" si="54"/>
        <v>0</v>
      </c>
      <c r="AC133" s="38"/>
      <c r="AD133" s="16" t="str">
        <f t="shared" si="37"/>
        <v/>
      </c>
      <c r="AE133" s="6" t="str">
        <f t="shared" si="38"/>
        <v/>
      </c>
      <c r="AF133" s="6" t="str">
        <f t="shared" si="39"/>
        <v/>
      </c>
      <c r="AG133" s="6" t="str">
        <f t="shared" si="40"/>
        <v/>
      </c>
      <c r="AH133" s="6" t="str">
        <f t="shared" si="41"/>
        <v/>
      </c>
    </row>
    <row r="134" spans="1:34" s="57" customFormat="1" ht="14.1" customHeight="1">
      <c r="A134" s="58" t="str">
        <f t="shared" si="55"/>
        <v/>
      </c>
      <c r="B134" s="46"/>
      <c r="C134" s="47"/>
      <c r="D134" s="47"/>
      <c r="E134" s="63"/>
      <c r="F134" s="49" t="str">
        <f t="shared" si="42"/>
        <v/>
      </c>
      <c r="G134" s="51" t="str">
        <f t="shared" si="43"/>
        <v xml:space="preserve"> </v>
      </c>
      <c r="H134" s="51" t="str">
        <f t="shared" si="44"/>
        <v xml:space="preserve"> </v>
      </c>
      <c r="I134" s="51" t="str">
        <f t="shared" si="45"/>
        <v xml:space="preserve"> </v>
      </c>
      <c r="J134" s="51" t="str">
        <f t="shared" si="28"/>
        <v/>
      </c>
      <c r="K134" s="52" t="str">
        <f t="shared" si="29"/>
        <v/>
      </c>
      <c r="L134" s="52" t="str">
        <f t="shared" si="30"/>
        <v/>
      </c>
      <c r="M134" s="51" t="str">
        <f t="shared" si="46"/>
        <v/>
      </c>
      <c r="N134" s="51" t="str">
        <f t="shared" si="47"/>
        <v/>
      </c>
      <c r="O134" s="62" t="str">
        <f t="shared" si="31"/>
        <v/>
      </c>
      <c r="P134" s="62" t="str">
        <f t="shared" si="32"/>
        <v/>
      </c>
      <c r="Q134" s="62" t="str">
        <f t="shared" si="33"/>
        <v/>
      </c>
      <c r="R134" s="54">
        <f t="shared" si="34"/>
        <v>-60.977362935937101</v>
      </c>
      <c r="S134" s="37" t="s">
        <v>91</v>
      </c>
      <c r="T134" s="55">
        <f t="shared" si="48"/>
        <v>0</v>
      </c>
      <c r="U134" s="56">
        <f t="shared" si="49"/>
        <v>623.06734164920363</v>
      </c>
      <c r="V134" s="56">
        <f t="shared" si="50"/>
        <v>1661.6550540045325</v>
      </c>
      <c r="W134" s="37" t="str">
        <f t="shared" si="35"/>
        <v>N</v>
      </c>
      <c r="X134" s="56">
        <f t="shared" si="51"/>
        <v>-2994.913899084182</v>
      </c>
      <c r="Y134" s="56" t="e">
        <f t="shared" si="36"/>
        <v>#VALUE!</v>
      </c>
      <c r="Z134" s="56" t="e">
        <f t="shared" si="52"/>
        <v>#DIV/0!</v>
      </c>
      <c r="AA134" s="56">
        <f t="shared" si="53"/>
        <v>1E-8</v>
      </c>
      <c r="AB134" s="56">
        <f t="shared" si="54"/>
        <v>0</v>
      </c>
      <c r="AC134" s="38"/>
      <c r="AD134" s="16" t="str">
        <f t="shared" si="37"/>
        <v/>
      </c>
      <c r="AE134" s="6" t="str">
        <f t="shared" si="38"/>
        <v/>
      </c>
      <c r="AF134" s="6" t="str">
        <f t="shared" si="39"/>
        <v/>
      </c>
      <c r="AG134" s="6" t="str">
        <f t="shared" si="40"/>
        <v/>
      </c>
      <c r="AH134" s="6" t="str">
        <f t="shared" si="41"/>
        <v/>
      </c>
    </row>
    <row r="135" spans="1:34" s="57" customFormat="1" ht="14.1" customHeight="1">
      <c r="A135" s="58" t="str">
        <f t="shared" si="55"/>
        <v/>
      </c>
      <c r="B135" s="46"/>
      <c r="C135" s="47"/>
      <c r="D135" s="47"/>
      <c r="E135" s="63"/>
      <c r="F135" s="49" t="str">
        <f t="shared" si="42"/>
        <v/>
      </c>
      <c r="G135" s="51" t="str">
        <f t="shared" si="43"/>
        <v xml:space="preserve"> </v>
      </c>
      <c r="H135" s="51" t="str">
        <f t="shared" si="44"/>
        <v xml:space="preserve"> </v>
      </c>
      <c r="I135" s="51" t="str">
        <f t="shared" si="45"/>
        <v xml:space="preserve"> </v>
      </c>
      <c r="J135" s="51" t="str">
        <f t="shared" si="28"/>
        <v/>
      </c>
      <c r="K135" s="52" t="str">
        <f t="shared" si="29"/>
        <v/>
      </c>
      <c r="L135" s="52" t="str">
        <f t="shared" si="30"/>
        <v/>
      </c>
      <c r="M135" s="51" t="str">
        <f t="shared" si="46"/>
        <v/>
      </c>
      <c r="N135" s="51" t="str">
        <f t="shared" si="47"/>
        <v/>
      </c>
      <c r="O135" s="62" t="str">
        <f t="shared" si="31"/>
        <v/>
      </c>
      <c r="P135" s="62" t="str">
        <f t="shared" si="32"/>
        <v/>
      </c>
      <c r="Q135" s="62" t="str">
        <f t="shared" si="33"/>
        <v/>
      </c>
      <c r="R135" s="54">
        <f t="shared" si="34"/>
        <v>-60.977362935937101</v>
      </c>
      <c r="S135" s="37" t="s">
        <v>91</v>
      </c>
      <c r="T135" s="55">
        <f t="shared" si="48"/>
        <v>0</v>
      </c>
      <c r="U135" s="56">
        <f t="shared" si="49"/>
        <v>623.06734164920363</v>
      </c>
      <c r="V135" s="56">
        <f t="shared" si="50"/>
        <v>1661.6550540045325</v>
      </c>
      <c r="W135" s="37" t="str">
        <f t="shared" si="35"/>
        <v>N</v>
      </c>
      <c r="X135" s="56">
        <f t="shared" si="51"/>
        <v>-2994.913899084182</v>
      </c>
      <c r="Y135" s="56" t="e">
        <f t="shared" si="36"/>
        <v>#VALUE!</v>
      </c>
      <c r="Z135" s="56" t="e">
        <f t="shared" si="52"/>
        <v>#DIV/0!</v>
      </c>
      <c r="AA135" s="56">
        <f t="shared" si="53"/>
        <v>1E-8</v>
      </c>
      <c r="AB135" s="56">
        <f t="shared" si="54"/>
        <v>0</v>
      </c>
      <c r="AC135" s="38"/>
      <c r="AD135" s="16" t="str">
        <f t="shared" si="37"/>
        <v/>
      </c>
      <c r="AE135" s="6" t="str">
        <f t="shared" si="38"/>
        <v/>
      </c>
      <c r="AF135" s="6" t="str">
        <f t="shared" si="39"/>
        <v/>
      </c>
      <c r="AG135" s="6" t="str">
        <f t="shared" si="40"/>
        <v/>
      </c>
      <c r="AH135" s="6" t="str">
        <f t="shared" si="41"/>
        <v/>
      </c>
    </row>
    <row r="136" spans="1:34" s="57" customFormat="1" ht="14.1" customHeight="1">
      <c r="A136" s="58" t="str">
        <f t="shared" si="55"/>
        <v/>
      </c>
      <c r="B136" s="46"/>
      <c r="C136" s="47"/>
      <c r="D136" s="47"/>
      <c r="E136" s="63"/>
      <c r="F136" s="49" t="str">
        <f t="shared" si="42"/>
        <v/>
      </c>
      <c r="G136" s="51" t="str">
        <f t="shared" si="43"/>
        <v xml:space="preserve"> </v>
      </c>
      <c r="H136" s="51" t="str">
        <f t="shared" si="44"/>
        <v xml:space="preserve"> </v>
      </c>
      <c r="I136" s="51" t="str">
        <f t="shared" si="45"/>
        <v xml:space="preserve"> </v>
      </c>
      <c r="J136" s="51" t="str">
        <f t="shared" si="28"/>
        <v/>
      </c>
      <c r="K136" s="52" t="str">
        <f t="shared" si="29"/>
        <v/>
      </c>
      <c r="L136" s="52" t="str">
        <f t="shared" si="30"/>
        <v/>
      </c>
      <c r="M136" s="51" t="str">
        <f t="shared" si="46"/>
        <v/>
      </c>
      <c r="N136" s="51" t="str">
        <f t="shared" si="47"/>
        <v/>
      </c>
      <c r="O136" s="62" t="str">
        <f t="shared" si="31"/>
        <v/>
      </c>
      <c r="P136" s="62" t="str">
        <f t="shared" si="32"/>
        <v/>
      </c>
      <c r="Q136" s="62" t="str">
        <f t="shared" si="33"/>
        <v/>
      </c>
      <c r="R136" s="54">
        <f t="shared" si="34"/>
        <v>-60.977362935937101</v>
      </c>
      <c r="S136" s="37" t="s">
        <v>91</v>
      </c>
      <c r="T136" s="55">
        <f t="shared" si="48"/>
        <v>0</v>
      </c>
      <c r="U136" s="56">
        <f t="shared" si="49"/>
        <v>623.06734164920363</v>
      </c>
      <c r="V136" s="56">
        <f t="shared" si="50"/>
        <v>1661.6550540045325</v>
      </c>
      <c r="W136" s="37" t="str">
        <f t="shared" si="35"/>
        <v>N</v>
      </c>
      <c r="X136" s="56">
        <f t="shared" si="51"/>
        <v>-2994.913899084182</v>
      </c>
      <c r="Y136" s="56" t="e">
        <f t="shared" si="36"/>
        <v>#VALUE!</v>
      </c>
      <c r="Z136" s="56" t="e">
        <f t="shared" si="52"/>
        <v>#DIV/0!</v>
      </c>
      <c r="AA136" s="56">
        <f t="shared" si="53"/>
        <v>1E-8</v>
      </c>
      <c r="AB136" s="56">
        <f t="shared" si="54"/>
        <v>0</v>
      </c>
      <c r="AC136" s="38"/>
      <c r="AD136" s="16" t="str">
        <f t="shared" si="37"/>
        <v/>
      </c>
      <c r="AE136" s="6" t="str">
        <f t="shared" si="38"/>
        <v/>
      </c>
      <c r="AF136" s="6" t="str">
        <f t="shared" si="39"/>
        <v/>
      </c>
      <c r="AG136" s="6" t="str">
        <f t="shared" si="40"/>
        <v/>
      </c>
      <c r="AH136" s="6" t="str">
        <f t="shared" si="41"/>
        <v/>
      </c>
    </row>
    <row r="137" spans="1:34" s="57" customFormat="1" ht="14.1" customHeight="1">
      <c r="A137" s="58" t="str">
        <f t="shared" si="55"/>
        <v/>
      </c>
      <c r="B137" s="46"/>
      <c r="C137" s="47"/>
      <c r="D137" s="47"/>
      <c r="E137" s="63"/>
      <c r="F137" s="49" t="str">
        <f t="shared" si="42"/>
        <v/>
      </c>
      <c r="G137" s="51" t="str">
        <f t="shared" si="43"/>
        <v xml:space="preserve"> </v>
      </c>
      <c r="H137" s="51" t="str">
        <f t="shared" si="44"/>
        <v xml:space="preserve"> </v>
      </c>
      <c r="I137" s="51" t="str">
        <f t="shared" si="45"/>
        <v xml:space="preserve"> </v>
      </c>
      <c r="J137" s="51" t="str">
        <f t="shared" si="28"/>
        <v/>
      </c>
      <c r="K137" s="52" t="str">
        <f t="shared" si="29"/>
        <v/>
      </c>
      <c r="L137" s="52" t="str">
        <f t="shared" si="30"/>
        <v/>
      </c>
      <c r="M137" s="51" t="str">
        <f t="shared" si="46"/>
        <v/>
      </c>
      <c r="N137" s="51" t="str">
        <f t="shared" si="47"/>
        <v/>
      </c>
      <c r="O137" s="62" t="str">
        <f t="shared" si="31"/>
        <v/>
      </c>
      <c r="P137" s="62" t="str">
        <f t="shared" si="32"/>
        <v/>
      </c>
      <c r="Q137" s="62" t="str">
        <f t="shared" si="33"/>
        <v/>
      </c>
      <c r="R137" s="54">
        <f t="shared" si="34"/>
        <v>-60.977362935937101</v>
      </c>
      <c r="S137" s="37" t="s">
        <v>91</v>
      </c>
      <c r="T137" s="55">
        <f t="shared" si="48"/>
        <v>0</v>
      </c>
      <c r="U137" s="56">
        <f t="shared" si="49"/>
        <v>623.06734164920363</v>
      </c>
      <c r="V137" s="56">
        <f t="shared" si="50"/>
        <v>1661.6550540045325</v>
      </c>
      <c r="W137" s="37" t="str">
        <f t="shared" si="35"/>
        <v>N</v>
      </c>
      <c r="X137" s="56">
        <f t="shared" si="51"/>
        <v>-2994.913899084182</v>
      </c>
      <c r="Y137" s="56" t="e">
        <f t="shared" si="36"/>
        <v>#VALUE!</v>
      </c>
      <c r="Z137" s="56" t="e">
        <f t="shared" si="52"/>
        <v>#DIV/0!</v>
      </c>
      <c r="AA137" s="56">
        <f t="shared" si="53"/>
        <v>1E-8</v>
      </c>
      <c r="AB137" s="56">
        <f t="shared" si="54"/>
        <v>0</v>
      </c>
      <c r="AC137" s="38"/>
      <c r="AD137" s="16" t="str">
        <f t="shared" si="37"/>
        <v/>
      </c>
      <c r="AE137" s="6" t="str">
        <f t="shared" si="38"/>
        <v/>
      </c>
      <c r="AF137" s="6" t="str">
        <f t="shared" si="39"/>
        <v/>
      </c>
      <c r="AG137" s="6" t="str">
        <f t="shared" si="40"/>
        <v/>
      </c>
      <c r="AH137" s="6" t="str">
        <f t="shared" si="41"/>
        <v/>
      </c>
    </row>
    <row r="138" spans="1:34" s="57" customFormat="1" ht="14.1" customHeight="1">
      <c r="A138" s="58" t="str">
        <f t="shared" si="55"/>
        <v/>
      </c>
      <c r="B138" s="46"/>
      <c r="C138" s="47"/>
      <c r="D138" s="47"/>
      <c r="E138" s="63"/>
      <c r="F138" s="49" t="str">
        <f t="shared" si="42"/>
        <v/>
      </c>
      <c r="G138" s="51" t="str">
        <f t="shared" si="43"/>
        <v xml:space="preserve"> </v>
      </c>
      <c r="H138" s="51" t="str">
        <f t="shared" si="44"/>
        <v xml:space="preserve"> </v>
      </c>
      <c r="I138" s="51" t="str">
        <f t="shared" si="45"/>
        <v xml:space="preserve"> </v>
      </c>
      <c r="J138" s="51" t="str">
        <f t="shared" si="28"/>
        <v/>
      </c>
      <c r="K138" s="52" t="str">
        <f t="shared" si="29"/>
        <v/>
      </c>
      <c r="L138" s="52" t="str">
        <f t="shared" si="30"/>
        <v/>
      </c>
      <c r="M138" s="51" t="str">
        <f t="shared" si="46"/>
        <v/>
      </c>
      <c r="N138" s="51" t="str">
        <f t="shared" si="47"/>
        <v/>
      </c>
      <c r="O138" s="62" t="str">
        <f t="shared" si="31"/>
        <v/>
      </c>
      <c r="P138" s="62" t="str">
        <f t="shared" si="32"/>
        <v/>
      </c>
      <c r="Q138" s="62" t="str">
        <f t="shared" si="33"/>
        <v/>
      </c>
      <c r="R138" s="54">
        <f t="shared" si="34"/>
        <v>-60.977362935937101</v>
      </c>
      <c r="S138" s="37" t="s">
        <v>91</v>
      </c>
      <c r="T138" s="55">
        <f t="shared" si="48"/>
        <v>0</v>
      </c>
      <c r="U138" s="56">
        <f t="shared" si="49"/>
        <v>623.06734164920363</v>
      </c>
      <c r="V138" s="56">
        <f t="shared" si="50"/>
        <v>1661.6550540045325</v>
      </c>
      <c r="W138" s="37" t="str">
        <f t="shared" si="35"/>
        <v>N</v>
      </c>
      <c r="X138" s="56">
        <f t="shared" si="51"/>
        <v>-2994.913899084182</v>
      </c>
      <c r="Y138" s="56" t="e">
        <f t="shared" si="36"/>
        <v>#VALUE!</v>
      </c>
      <c r="Z138" s="56" t="e">
        <f t="shared" si="52"/>
        <v>#DIV/0!</v>
      </c>
      <c r="AA138" s="56">
        <f t="shared" si="53"/>
        <v>1E-8</v>
      </c>
      <c r="AB138" s="56">
        <f t="shared" si="54"/>
        <v>0</v>
      </c>
      <c r="AC138" s="38"/>
      <c r="AD138" s="16" t="str">
        <f t="shared" si="37"/>
        <v/>
      </c>
      <c r="AE138" s="6" t="str">
        <f t="shared" si="38"/>
        <v/>
      </c>
      <c r="AF138" s="6" t="str">
        <f t="shared" si="39"/>
        <v/>
      </c>
      <c r="AG138" s="6" t="str">
        <f t="shared" si="40"/>
        <v/>
      </c>
      <c r="AH138" s="6" t="str">
        <f t="shared" si="41"/>
        <v/>
      </c>
    </row>
    <row r="139" spans="1:34" s="57" customFormat="1" ht="14.1" customHeight="1">
      <c r="A139" s="58" t="str">
        <f t="shared" si="55"/>
        <v/>
      </c>
      <c r="B139" s="46"/>
      <c r="C139" s="47"/>
      <c r="D139" s="47"/>
      <c r="E139" s="63"/>
      <c r="F139" s="49" t="str">
        <f t="shared" si="42"/>
        <v/>
      </c>
      <c r="G139" s="51" t="str">
        <f t="shared" si="43"/>
        <v xml:space="preserve"> </v>
      </c>
      <c r="H139" s="51" t="str">
        <f t="shared" si="44"/>
        <v xml:space="preserve"> </v>
      </c>
      <c r="I139" s="51" t="str">
        <f t="shared" si="45"/>
        <v xml:space="preserve"> </v>
      </c>
      <c r="J139" s="51" t="str">
        <f t="shared" si="28"/>
        <v/>
      </c>
      <c r="K139" s="52" t="str">
        <f t="shared" si="29"/>
        <v/>
      </c>
      <c r="L139" s="52" t="str">
        <f t="shared" si="30"/>
        <v/>
      </c>
      <c r="M139" s="51" t="str">
        <f t="shared" si="46"/>
        <v/>
      </c>
      <c r="N139" s="51" t="str">
        <f t="shared" si="47"/>
        <v/>
      </c>
      <c r="O139" s="62" t="str">
        <f t="shared" si="31"/>
        <v/>
      </c>
      <c r="P139" s="62" t="str">
        <f t="shared" si="32"/>
        <v/>
      </c>
      <c r="Q139" s="62" t="str">
        <f t="shared" si="33"/>
        <v/>
      </c>
      <c r="R139" s="54">
        <f t="shared" si="34"/>
        <v>-60.977362935937101</v>
      </c>
      <c r="S139" s="37" t="s">
        <v>91</v>
      </c>
      <c r="T139" s="55">
        <f t="shared" si="48"/>
        <v>0</v>
      </c>
      <c r="U139" s="56">
        <f t="shared" si="49"/>
        <v>623.06734164920363</v>
      </c>
      <c r="V139" s="56">
        <f t="shared" si="50"/>
        <v>1661.6550540045325</v>
      </c>
      <c r="W139" s="37" t="str">
        <f t="shared" si="35"/>
        <v>N</v>
      </c>
      <c r="X139" s="56">
        <f t="shared" si="51"/>
        <v>-2994.913899084182</v>
      </c>
      <c r="Y139" s="56" t="e">
        <f t="shared" si="36"/>
        <v>#VALUE!</v>
      </c>
      <c r="Z139" s="56" t="e">
        <f t="shared" si="52"/>
        <v>#DIV/0!</v>
      </c>
      <c r="AA139" s="56">
        <f t="shared" si="53"/>
        <v>1E-8</v>
      </c>
      <c r="AB139" s="56">
        <f t="shared" si="54"/>
        <v>0</v>
      </c>
      <c r="AC139" s="38"/>
      <c r="AD139" s="16" t="str">
        <f t="shared" si="37"/>
        <v/>
      </c>
      <c r="AE139" s="6" t="str">
        <f t="shared" si="38"/>
        <v/>
      </c>
      <c r="AF139" s="6" t="str">
        <f t="shared" si="39"/>
        <v/>
      </c>
      <c r="AG139" s="6" t="str">
        <f t="shared" si="40"/>
        <v/>
      </c>
      <c r="AH139" s="6" t="str">
        <f t="shared" si="41"/>
        <v/>
      </c>
    </row>
    <row r="140" spans="1:34" s="57" customFormat="1" ht="14.1" customHeight="1">
      <c r="A140" s="58" t="str">
        <f t="shared" si="55"/>
        <v/>
      </c>
      <c r="B140" s="46"/>
      <c r="C140" s="47"/>
      <c r="D140" s="47"/>
      <c r="E140" s="63"/>
      <c r="F140" s="49" t="str">
        <f t="shared" si="42"/>
        <v/>
      </c>
      <c r="G140" s="51" t="str">
        <f t="shared" si="43"/>
        <v xml:space="preserve"> </v>
      </c>
      <c r="H140" s="51" t="str">
        <f t="shared" si="44"/>
        <v xml:space="preserve"> </v>
      </c>
      <c r="I140" s="51" t="str">
        <f t="shared" si="45"/>
        <v xml:space="preserve"> </v>
      </c>
      <c r="J140" s="51" t="str">
        <f t="shared" si="28"/>
        <v/>
      </c>
      <c r="K140" s="52" t="str">
        <f t="shared" si="29"/>
        <v/>
      </c>
      <c r="L140" s="52" t="str">
        <f t="shared" si="30"/>
        <v/>
      </c>
      <c r="M140" s="51" t="str">
        <f t="shared" si="46"/>
        <v/>
      </c>
      <c r="N140" s="51" t="str">
        <f t="shared" si="47"/>
        <v/>
      </c>
      <c r="O140" s="62" t="str">
        <f t="shared" si="31"/>
        <v/>
      </c>
      <c r="P140" s="62" t="str">
        <f t="shared" si="32"/>
        <v/>
      </c>
      <c r="Q140" s="62" t="str">
        <f t="shared" si="33"/>
        <v/>
      </c>
      <c r="R140" s="54">
        <f t="shared" si="34"/>
        <v>-60.977362935937101</v>
      </c>
      <c r="S140" s="37" t="s">
        <v>91</v>
      </c>
      <c r="T140" s="55">
        <f t="shared" si="48"/>
        <v>0</v>
      </c>
      <c r="U140" s="56">
        <f t="shared" si="49"/>
        <v>623.06734164920363</v>
      </c>
      <c r="V140" s="56">
        <f t="shared" si="50"/>
        <v>1661.6550540045325</v>
      </c>
      <c r="W140" s="37" t="str">
        <f t="shared" si="35"/>
        <v>N</v>
      </c>
      <c r="X140" s="56">
        <f t="shared" si="51"/>
        <v>-2994.913899084182</v>
      </c>
      <c r="Y140" s="56" t="e">
        <f t="shared" si="36"/>
        <v>#VALUE!</v>
      </c>
      <c r="Z140" s="56" t="e">
        <f t="shared" si="52"/>
        <v>#DIV/0!</v>
      </c>
      <c r="AA140" s="56">
        <f t="shared" si="53"/>
        <v>1E-8</v>
      </c>
      <c r="AB140" s="56">
        <f t="shared" si="54"/>
        <v>0</v>
      </c>
      <c r="AC140" s="38"/>
      <c r="AD140" s="16" t="str">
        <f t="shared" si="37"/>
        <v/>
      </c>
      <c r="AE140" s="6" t="str">
        <f t="shared" si="38"/>
        <v/>
      </c>
      <c r="AF140" s="6" t="str">
        <f t="shared" si="39"/>
        <v/>
      </c>
      <c r="AG140" s="6" t="str">
        <f t="shared" si="40"/>
        <v/>
      </c>
      <c r="AH140" s="6" t="str">
        <f t="shared" si="41"/>
        <v/>
      </c>
    </row>
    <row r="141" spans="1:34" s="57" customFormat="1" ht="14.1" customHeight="1">
      <c r="A141" s="58" t="str">
        <f t="shared" si="55"/>
        <v/>
      </c>
      <c r="B141" s="46"/>
      <c r="C141" s="47"/>
      <c r="D141" s="47"/>
      <c r="E141" s="63"/>
      <c r="F141" s="49" t="str">
        <f t="shared" si="42"/>
        <v/>
      </c>
      <c r="G141" s="51" t="str">
        <f t="shared" si="43"/>
        <v xml:space="preserve"> </v>
      </c>
      <c r="H141" s="51" t="str">
        <f t="shared" si="44"/>
        <v xml:space="preserve"> </v>
      </c>
      <c r="I141" s="51" t="str">
        <f t="shared" si="45"/>
        <v xml:space="preserve"> </v>
      </c>
      <c r="J141" s="51" t="str">
        <f t="shared" si="28"/>
        <v/>
      </c>
      <c r="K141" s="52" t="str">
        <f t="shared" si="29"/>
        <v/>
      </c>
      <c r="L141" s="52" t="str">
        <f t="shared" si="30"/>
        <v/>
      </c>
      <c r="M141" s="51" t="str">
        <f t="shared" si="46"/>
        <v/>
      </c>
      <c r="N141" s="51" t="str">
        <f t="shared" si="47"/>
        <v/>
      </c>
      <c r="O141" s="62" t="str">
        <f t="shared" si="31"/>
        <v/>
      </c>
      <c r="P141" s="62" t="str">
        <f t="shared" si="32"/>
        <v/>
      </c>
      <c r="Q141" s="62" t="str">
        <f t="shared" si="33"/>
        <v/>
      </c>
      <c r="R141" s="54">
        <f t="shared" si="34"/>
        <v>-60.977362935937101</v>
      </c>
      <c r="S141" s="37" t="s">
        <v>91</v>
      </c>
      <c r="T141" s="55">
        <f t="shared" si="48"/>
        <v>0</v>
      </c>
      <c r="U141" s="56">
        <f t="shared" si="49"/>
        <v>623.06734164920363</v>
      </c>
      <c r="V141" s="56">
        <f t="shared" si="50"/>
        <v>1661.6550540045325</v>
      </c>
      <c r="W141" s="37" t="str">
        <f t="shared" si="35"/>
        <v>N</v>
      </c>
      <c r="X141" s="56">
        <f t="shared" si="51"/>
        <v>-2994.913899084182</v>
      </c>
      <c r="Y141" s="56" t="e">
        <f t="shared" si="36"/>
        <v>#VALUE!</v>
      </c>
      <c r="Z141" s="56" t="e">
        <f t="shared" si="52"/>
        <v>#DIV/0!</v>
      </c>
      <c r="AA141" s="56">
        <f t="shared" si="53"/>
        <v>1E-8</v>
      </c>
      <c r="AB141" s="56">
        <f t="shared" si="54"/>
        <v>0</v>
      </c>
      <c r="AC141" s="38"/>
      <c r="AD141" s="16" t="str">
        <f t="shared" si="37"/>
        <v/>
      </c>
      <c r="AE141" s="6" t="str">
        <f t="shared" si="38"/>
        <v/>
      </c>
      <c r="AF141" s="6" t="str">
        <f t="shared" si="39"/>
        <v/>
      </c>
      <c r="AG141" s="6" t="str">
        <f t="shared" si="40"/>
        <v/>
      </c>
      <c r="AH141" s="6" t="str">
        <f t="shared" si="41"/>
        <v/>
      </c>
    </row>
    <row r="142" spans="1:34" s="57" customFormat="1" ht="14.1" customHeight="1">
      <c r="A142" s="58" t="str">
        <f t="shared" si="55"/>
        <v/>
      </c>
      <c r="B142" s="46"/>
      <c r="C142" s="47"/>
      <c r="D142" s="47"/>
      <c r="E142" s="63"/>
      <c r="F142" s="49" t="str">
        <f t="shared" si="42"/>
        <v/>
      </c>
      <c r="G142" s="51" t="str">
        <f t="shared" si="43"/>
        <v xml:space="preserve"> </v>
      </c>
      <c r="H142" s="51" t="str">
        <f t="shared" si="44"/>
        <v xml:space="preserve"> </v>
      </c>
      <c r="I142" s="51" t="str">
        <f t="shared" si="45"/>
        <v xml:space="preserve"> </v>
      </c>
      <c r="J142" s="51" t="str">
        <f t="shared" si="28"/>
        <v/>
      </c>
      <c r="K142" s="52" t="str">
        <f t="shared" si="29"/>
        <v/>
      </c>
      <c r="L142" s="52" t="str">
        <f t="shared" si="30"/>
        <v/>
      </c>
      <c r="M142" s="51" t="str">
        <f t="shared" si="46"/>
        <v/>
      </c>
      <c r="N142" s="51" t="str">
        <f t="shared" si="47"/>
        <v/>
      </c>
      <c r="O142" s="62" t="str">
        <f t="shared" si="31"/>
        <v/>
      </c>
      <c r="P142" s="62" t="str">
        <f t="shared" si="32"/>
        <v/>
      </c>
      <c r="Q142" s="62" t="str">
        <f t="shared" si="33"/>
        <v/>
      </c>
      <c r="R142" s="54">
        <f t="shared" si="34"/>
        <v>-60.977362935937101</v>
      </c>
      <c r="S142" s="37" t="s">
        <v>91</v>
      </c>
      <c r="T142" s="55">
        <f t="shared" si="48"/>
        <v>0</v>
      </c>
      <c r="U142" s="56">
        <f t="shared" si="49"/>
        <v>623.06734164920363</v>
      </c>
      <c r="V142" s="56">
        <f t="shared" si="50"/>
        <v>1661.6550540045325</v>
      </c>
      <c r="W142" s="37" t="str">
        <f t="shared" si="35"/>
        <v>N</v>
      </c>
      <c r="X142" s="56">
        <f t="shared" si="51"/>
        <v>-2994.913899084182</v>
      </c>
      <c r="Y142" s="56" t="e">
        <f t="shared" si="36"/>
        <v>#VALUE!</v>
      </c>
      <c r="Z142" s="56" t="e">
        <f t="shared" si="52"/>
        <v>#DIV/0!</v>
      </c>
      <c r="AA142" s="56">
        <f t="shared" si="53"/>
        <v>1E-8</v>
      </c>
      <c r="AB142" s="56">
        <f t="shared" si="54"/>
        <v>0</v>
      </c>
      <c r="AC142" s="38"/>
      <c r="AD142" s="16" t="str">
        <f t="shared" si="37"/>
        <v/>
      </c>
      <c r="AE142" s="6" t="str">
        <f t="shared" si="38"/>
        <v/>
      </c>
      <c r="AF142" s="6" t="str">
        <f t="shared" si="39"/>
        <v/>
      </c>
      <c r="AG142" s="6" t="str">
        <f t="shared" si="40"/>
        <v/>
      </c>
      <c r="AH142" s="6" t="str">
        <f t="shared" si="41"/>
        <v/>
      </c>
    </row>
    <row r="143" spans="1:34" s="57" customFormat="1" ht="14.1" customHeight="1">
      <c r="A143" s="58" t="str">
        <f t="shared" si="55"/>
        <v/>
      </c>
      <c r="B143" s="46"/>
      <c r="C143" s="47"/>
      <c r="D143" s="47"/>
      <c r="E143" s="63"/>
      <c r="F143" s="49" t="str">
        <f t="shared" si="42"/>
        <v/>
      </c>
      <c r="G143" s="51" t="str">
        <f t="shared" si="43"/>
        <v xml:space="preserve"> </v>
      </c>
      <c r="H143" s="51" t="str">
        <f t="shared" si="44"/>
        <v xml:space="preserve"> </v>
      </c>
      <c r="I143" s="51" t="str">
        <f t="shared" si="45"/>
        <v xml:space="preserve"> </v>
      </c>
      <c r="J143" s="51" t="str">
        <f t="shared" si="28"/>
        <v/>
      </c>
      <c r="K143" s="52" t="str">
        <f t="shared" si="29"/>
        <v/>
      </c>
      <c r="L143" s="52" t="str">
        <f t="shared" si="30"/>
        <v/>
      </c>
      <c r="M143" s="51" t="str">
        <f t="shared" si="46"/>
        <v/>
      </c>
      <c r="N143" s="51" t="str">
        <f t="shared" si="47"/>
        <v/>
      </c>
      <c r="O143" s="62" t="str">
        <f t="shared" si="31"/>
        <v/>
      </c>
      <c r="P143" s="62" t="str">
        <f t="shared" si="32"/>
        <v/>
      </c>
      <c r="Q143" s="62" t="str">
        <f t="shared" si="33"/>
        <v/>
      </c>
      <c r="R143" s="54">
        <f t="shared" si="34"/>
        <v>-60.977362935937101</v>
      </c>
      <c r="S143" s="37" t="s">
        <v>91</v>
      </c>
      <c r="T143" s="55">
        <f t="shared" si="48"/>
        <v>0</v>
      </c>
      <c r="U143" s="56">
        <f t="shared" si="49"/>
        <v>623.06734164920363</v>
      </c>
      <c r="V143" s="56">
        <f t="shared" si="50"/>
        <v>1661.6550540045325</v>
      </c>
      <c r="W143" s="37" t="str">
        <f t="shared" si="35"/>
        <v>N</v>
      </c>
      <c r="X143" s="56">
        <f t="shared" si="51"/>
        <v>-2994.913899084182</v>
      </c>
      <c r="Y143" s="56" t="e">
        <f t="shared" si="36"/>
        <v>#VALUE!</v>
      </c>
      <c r="Z143" s="56" t="e">
        <f t="shared" si="52"/>
        <v>#DIV/0!</v>
      </c>
      <c r="AA143" s="56">
        <f t="shared" si="53"/>
        <v>1E-8</v>
      </c>
      <c r="AB143" s="56">
        <f t="shared" si="54"/>
        <v>0</v>
      </c>
      <c r="AC143" s="38"/>
      <c r="AD143" s="16" t="str">
        <f t="shared" si="37"/>
        <v/>
      </c>
      <c r="AE143" s="6" t="str">
        <f t="shared" si="38"/>
        <v/>
      </c>
      <c r="AF143" s="6" t="str">
        <f t="shared" si="39"/>
        <v/>
      </c>
      <c r="AG143" s="6" t="str">
        <f t="shared" si="40"/>
        <v/>
      </c>
      <c r="AH143" s="6" t="str">
        <f t="shared" si="41"/>
        <v/>
      </c>
    </row>
    <row r="144" spans="1:34" s="57" customFormat="1" ht="14.1" customHeight="1">
      <c r="A144" s="58" t="str">
        <f t="shared" si="55"/>
        <v/>
      </c>
      <c r="B144" s="46"/>
      <c r="C144" s="47"/>
      <c r="D144" s="47"/>
      <c r="E144" s="63"/>
      <c r="F144" s="49" t="str">
        <f t="shared" si="42"/>
        <v/>
      </c>
      <c r="G144" s="51" t="str">
        <f t="shared" si="43"/>
        <v xml:space="preserve"> </v>
      </c>
      <c r="H144" s="51" t="str">
        <f t="shared" si="44"/>
        <v xml:space="preserve"> </v>
      </c>
      <c r="I144" s="51" t="str">
        <f t="shared" si="45"/>
        <v xml:space="preserve"> </v>
      </c>
      <c r="J144" s="51" t="str">
        <f t="shared" si="28"/>
        <v/>
      </c>
      <c r="K144" s="52" t="str">
        <f t="shared" si="29"/>
        <v/>
      </c>
      <c r="L144" s="52" t="str">
        <f t="shared" si="30"/>
        <v/>
      </c>
      <c r="M144" s="51" t="str">
        <f t="shared" si="46"/>
        <v/>
      </c>
      <c r="N144" s="51" t="str">
        <f t="shared" si="47"/>
        <v/>
      </c>
      <c r="O144" s="62" t="str">
        <f t="shared" si="31"/>
        <v/>
      </c>
      <c r="P144" s="62" t="str">
        <f t="shared" si="32"/>
        <v/>
      </c>
      <c r="Q144" s="62" t="str">
        <f t="shared" si="33"/>
        <v/>
      </c>
      <c r="R144" s="54">
        <f t="shared" si="34"/>
        <v>-60.977362935937101</v>
      </c>
      <c r="S144" s="37" t="s">
        <v>91</v>
      </c>
      <c r="T144" s="55">
        <f t="shared" si="48"/>
        <v>0</v>
      </c>
      <c r="U144" s="56">
        <f t="shared" si="49"/>
        <v>623.06734164920363</v>
      </c>
      <c r="V144" s="56">
        <f t="shared" si="50"/>
        <v>1661.6550540045325</v>
      </c>
      <c r="W144" s="37" t="str">
        <f t="shared" si="35"/>
        <v>N</v>
      </c>
      <c r="X144" s="56">
        <f t="shared" si="51"/>
        <v>-2994.913899084182</v>
      </c>
      <c r="Y144" s="56" t="e">
        <f t="shared" si="36"/>
        <v>#VALUE!</v>
      </c>
      <c r="Z144" s="56" t="e">
        <f t="shared" si="52"/>
        <v>#DIV/0!</v>
      </c>
      <c r="AA144" s="56">
        <f t="shared" si="53"/>
        <v>1E-8</v>
      </c>
      <c r="AB144" s="56">
        <f t="shared" si="54"/>
        <v>0</v>
      </c>
      <c r="AC144" s="38"/>
      <c r="AD144" s="16" t="str">
        <f t="shared" si="37"/>
        <v/>
      </c>
      <c r="AE144" s="6" t="str">
        <f t="shared" si="38"/>
        <v/>
      </c>
      <c r="AF144" s="6" t="str">
        <f t="shared" si="39"/>
        <v/>
      </c>
      <c r="AG144" s="6" t="str">
        <f t="shared" si="40"/>
        <v/>
      </c>
      <c r="AH144" s="6" t="str">
        <f t="shared" si="41"/>
        <v/>
      </c>
    </row>
    <row r="145" spans="1:34" s="57" customFormat="1" ht="14.1" customHeight="1">
      <c r="A145" s="58" t="str">
        <f t="shared" si="55"/>
        <v/>
      </c>
      <c r="B145" s="46"/>
      <c r="C145" s="47"/>
      <c r="D145" s="47"/>
      <c r="E145" s="63"/>
      <c r="F145" s="49" t="str">
        <f t="shared" si="42"/>
        <v/>
      </c>
      <c r="G145" s="51" t="str">
        <f t="shared" si="43"/>
        <v xml:space="preserve"> </v>
      </c>
      <c r="H145" s="51" t="str">
        <f t="shared" si="44"/>
        <v xml:space="preserve"> </v>
      </c>
      <c r="I145" s="51" t="str">
        <f t="shared" si="45"/>
        <v xml:space="preserve"> </v>
      </c>
      <c r="J145" s="51" t="str">
        <f t="shared" ref="J145:J208" si="56">IF(B145=0,"",+K145*COS(ABS((L145-$M$9)*$M$10)))</f>
        <v/>
      </c>
      <c r="K145" s="52" t="str">
        <f t="shared" ref="K145:K208" si="57">IF(B145&lt;=0,"",SQRT(V145*V145+X145*X145))</f>
        <v/>
      </c>
      <c r="L145" s="52" t="str">
        <f t="shared" ref="L145:L208" si="58">IF(B145&lt;=0,"",(IF(R145&lt;0,360+R145,+R145)))</f>
        <v/>
      </c>
      <c r="M145" s="51" t="str">
        <f t="shared" si="46"/>
        <v/>
      </c>
      <c r="N145" s="51" t="str">
        <f t="shared" si="47"/>
        <v/>
      </c>
      <c r="O145" s="62" t="str">
        <f t="shared" ref="O145:O208" si="59">IF(B145=0,"",(G145+(TAN(($L$6-90)*$M$10)*AH145)))</f>
        <v/>
      </c>
      <c r="P145" s="62" t="str">
        <f t="shared" ref="P145:P208" si="60">IF(B145=0,"",SIN((AG145-$L$7)*PI()/180)*AF145)</f>
        <v/>
      </c>
      <c r="Q145" s="62" t="str">
        <f t="shared" ref="Q145:Q208" si="61">IF(B145=0,"",($L$5-O145))</f>
        <v/>
      </c>
      <c r="R145" s="54">
        <f t="shared" ref="R145:R208" si="62">(ATAN2(V145,X145+$L$10))/$M$10</f>
        <v>-60.977362935937101</v>
      </c>
      <c r="S145" s="37" t="s">
        <v>91</v>
      </c>
      <c r="T145" s="55">
        <f t="shared" si="48"/>
        <v>0</v>
      </c>
      <c r="U145" s="56">
        <f t="shared" si="49"/>
        <v>623.06734164920363</v>
      </c>
      <c r="V145" s="56">
        <f t="shared" si="50"/>
        <v>1661.6550540045325</v>
      </c>
      <c r="W145" s="37" t="str">
        <f t="shared" ref="W145:W208" si="63">IF(V145&gt;=0,"N","S")</f>
        <v>N</v>
      </c>
      <c r="X145" s="56">
        <f t="shared" si="51"/>
        <v>-2994.913899084182</v>
      </c>
      <c r="Y145" s="56" t="e">
        <f t="shared" ref="Y145:Y208" si="64">K145*COS((R145-$M$9)*$M$10)</f>
        <v>#VALUE!</v>
      </c>
      <c r="Z145" s="56" t="e">
        <f t="shared" si="52"/>
        <v>#DIV/0!</v>
      </c>
      <c r="AA145" s="56">
        <f t="shared" si="53"/>
        <v>1E-8</v>
      </c>
      <c r="AB145" s="56">
        <f t="shared" si="54"/>
        <v>0</v>
      </c>
      <c r="AC145" s="38"/>
      <c r="AD145" s="16" t="str">
        <f t="shared" ref="AD145:AD208" si="65">IF(B145=0,"",H145-$P$5)</f>
        <v/>
      </c>
      <c r="AE145" s="6" t="str">
        <f t="shared" ref="AE145:AE208" si="66">IF(B145=0,"",I145-$P$6)</f>
        <v/>
      </c>
      <c r="AF145" s="6" t="str">
        <f t="shared" ref="AF145:AF208" si="67">IF(B145=0,"",SQRT(AD145*AD145+AE145*AE145))</f>
        <v/>
      </c>
      <c r="AG145" s="6" t="str">
        <f t="shared" ref="AG145:AG208" si="68">IF(B145=0,"",IF(ATAN2(AD145,AE145)&lt;0,360+ATAN2(AD145,AE145)*180/PI(),ATAN2(AD145,AE145)*180/PI()))</f>
        <v/>
      </c>
      <c r="AH145" s="6" t="str">
        <f t="shared" ref="AH145:AH208" si="69">IF(B145=0,"",+AF145*COS(ABS((AG145-$L$7)*PI()/180)))</f>
        <v/>
      </c>
    </row>
    <row r="146" spans="1:34" s="57" customFormat="1" ht="14.1" customHeight="1">
      <c r="A146" s="58" t="str">
        <f t="shared" si="55"/>
        <v/>
      </c>
      <c r="B146" s="46"/>
      <c r="C146" s="47"/>
      <c r="D146" s="47"/>
      <c r="E146" s="63"/>
      <c r="F146" s="49" t="str">
        <f t="shared" ref="F146:F209" si="70">IF(B146=0," ",+B146-B145)</f>
        <v/>
      </c>
      <c r="G146" s="51" t="str">
        <f t="shared" ref="G146:G209" si="71">IF(VALUE(B146)&lt;=0," ",ABS(U146))</f>
        <v xml:space="preserve"> </v>
      </c>
      <c r="H146" s="51" t="str">
        <f t="shared" ref="H146:H209" si="72">IF(VALUE(B146)&lt;=0," ",V146)</f>
        <v xml:space="preserve"> </v>
      </c>
      <c r="I146" s="51" t="str">
        <f t="shared" ref="I146:I209" si="73">IF(VALUE(B146)&lt;=0," ",X146)</f>
        <v xml:space="preserve"> </v>
      </c>
      <c r="J146" s="51" t="str">
        <f t="shared" si="56"/>
        <v/>
      </c>
      <c r="K146" s="52" t="str">
        <f t="shared" si="57"/>
        <v/>
      </c>
      <c r="L146" s="52" t="str">
        <f t="shared" si="58"/>
        <v/>
      </c>
      <c r="M146" s="51" t="str">
        <f t="shared" ref="M146:M209" si="74">IF(VALUE(B146)&lt;=0," ",Z146)</f>
        <v/>
      </c>
      <c r="N146" s="51" t="str">
        <f t="shared" ref="N146:N209" si="75">IF(B146=0," ",(C146-C145)*100/(B146-B145))</f>
        <v/>
      </c>
      <c r="O146" s="62" t="str">
        <f t="shared" si="59"/>
        <v/>
      </c>
      <c r="P146" s="62" t="str">
        <f t="shared" si="60"/>
        <v/>
      </c>
      <c r="Q146" s="62" t="str">
        <f t="shared" si="61"/>
        <v/>
      </c>
      <c r="R146" s="54">
        <f t="shared" si="62"/>
        <v>-60.977362935937101</v>
      </c>
      <c r="S146" s="37" t="s">
        <v>91</v>
      </c>
      <c r="T146" s="55">
        <f t="shared" ref="T146:T209" si="76">B146-B145</f>
        <v>0</v>
      </c>
      <c r="U146" s="56">
        <f t="shared" ref="U146:U209" si="77">U145+AB146*(COS(C145*$M$10)+COS(C146*$M$10))</f>
        <v>623.06734164920363</v>
      </c>
      <c r="V146" s="56">
        <f t="shared" ref="V146:V209" si="78">V145+AB146*(SIN(C145*$M$10)*COS(D145*$M$10)+SIN(C146*$M$10)*COS(D146*$M$10))</f>
        <v>1661.6550540045325</v>
      </c>
      <c r="W146" s="37" t="str">
        <f t="shared" si="63"/>
        <v>N</v>
      </c>
      <c r="X146" s="56">
        <f t="shared" ref="X146:X209" si="79">X145+AB146*(SIN(C145*$M$10)*SIN(D145*$M$10)+SIN(C146*$M$10)*SIN(D146*$M$10))</f>
        <v>-2994.913899084182</v>
      </c>
      <c r="Y146" s="56" t="e">
        <f t="shared" si="64"/>
        <v>#VALUE!</v>
      </c>
      <c r="Z146" s="56" t="e">
        <f t="shared" ref="Z146:Z209" si="80">(AA146/$M$10)*($M$16/T146)</f>
        <v>#DIV/0!</v>
      </c>
      <c r="AA146" s="56">
        <f t="shared" ref="AA146:AA209" si="81">ACOS(COS(C145*$M$10)*COS(C146*$M$10)+SIN(C145*$M$10)*SIN(C146*$M$10)*COS((D146-D145)*$M$10-$L$10))+$L$10</f>
        <v>1E-8</v>
      </c>
      <c r="AB146" s="56">
        <f t="shared" ref="AB146:AB209" si="82">TAN(AA146/2)*(T146/AA146)</f>
        <v>0</v>
      </c>
      <c r="AC146" s="38"/>
      <c r="AD146" s="16" t="str">
        <f t="shared" si="65"/>
        <v/>
      </c>
      <c r="AE146" s="6" t="str">
        <f t="shared" si="66"/>
        <v/>
      </c>
      <c r="AF146" s="6" t="str">
        <f t="shared" si="67"/>
        <v/>
      </c>
      <c r="AG146" s="6" t="str">
        <f t="shared" si="68"/>
        <v/>
      </c>
      <c r="AH146" s="6" t="str">
        <f t="shared" si="69"/>
        <v/>
      </c>
    </row>
    <row r="147" spans="1:34" s="57" customFormat="1" ht="14.1" customHeight="1">
      <c r="A147" s="58" t="str">
        <f t="shared" si="55"/>
        <v/>
      </c>
      <c r="B147" s="46"/>
      <c r="C147" s="47"/>
      <c r="D147" s="47"/>
      <c r="E147" s="63"/>
      <c r="F147" s="49" t="str">
        <f t="shared" si="70"/>
        <v/>
      </c>
      <c r="G147" s="51" t="str">
        <f t="shared" si="71"/>
        <v xml:space="preserve"> </v>
      </c>
      <c r="H147" s="51" t="str">
        <f t="shared" si="72"/>
        <v xml:space="preserve"> </v>
      </c>
      <c r="I147" s="51" t="str">
        <f t="shared" si="73"/>
        <v xml:space="preserve"> </v>
      </c>
      <c r="J147" s="51" t="str">
        <f t="shared" si="56"/>
        <v/>
      </c>
      <c r="K147" s="52" t="str">
        <f t="shared" si="57"/>
        <v/>
      </c>
      <c r="L147" s="52" t="str">
        <f t="shared" si="58"/>
        <v/>
      </c>
      <c r="M147" s="51" t="str">
        <f t="shared" si="74"/>
        <v/>
      </c>
      <c r="N147" s="51" t="str">
        <f t="shared" si="75"/>
        <v/>
      </c>
      <c r="O147" s="62" t="str">
        <f t="shared" si="59"/>
        <v/>
      </c>
      <c r="P147" s="62" t="str">
        <f t="shared" si="60"/>
        <v/>
      </c>
      <c r="Q147" s="62" t="str">
        <f t="shared" si="61"/>
        <v/>
      </c>
      <c r="R147" s="54">
        <f t="shared" si="62"/>
        <v>-60.977362935937101</v>
      </c>
      <c r="S147" s="37" t="s">
        <v>91</v>
      </c>
      <c r="T147" s="55">
        <f t="shared" si="76"/>
        <v>0</v>
      </c>
      <c r="U147" s="56">
        <f t="shared" si="77"/>
        <v>623.06734164920363</v>
      </c>
      <c r="V147" s="56">
        <f t="shared" si="78"/>
        <v>1661.6550540045325</v>
      </c>
      <c r="W147" s="37" t="str">
        <f t="shared" si="63"/>
        <v>N</v>
      </c>
      <c r="X147" s="56">
        <f t="shared" si="79"/>
        <v>-2994.913899084182</v>
      </c>
      <c r="Y147" s="56" t="e">
        <f t="shared" si="64"/>
        <v>#VALUE!</v>
      </c>
      <c r="Z147" s="56" t="e">
        <f t="shared" si="80"/>
        <v>#DIV/0!</v>
      </c>
      <c r="AA147" s="56">
        <f t="shared" si="81"/>
        <v>1E-8</v>
      </c>
      <c r="AB147" s="56">
        <f t="shared" si="82"/>
        <v>0</v>
      </c>
      <c r="AC147" s="38"/>
      <c r="AD147" s="16" t="str">
        <f t="shared" si="65"/>
        <v/>
      </c>
      <c r="AE147" s="6" t="str">
        <f t="shared" si="66"/>
        <v/>
      </c>
      <c r="AF147" s="6" t="str">
        <f t="shared" si="67"/>
        <v/>
      </c>
      <c r="AG147" s="6" t="str">
        <f t="shared" si="68"/>
        <v/>
      </c>
      <c r="AH147" s="6" t="str">
        <f t="shared" si="69"/>
        <v/>
      </c>
    </row>
    <row r="148" spans="1:34" s="57" customFormat="1" ht="14.1" customHeight="1">
      <c r="A148" s="58" t="str">
        <f t="shared" ref="A148:A211" si="83">IF(B148="","",A147+1)</f>
        <v/>
      </c>
      <c r="B148" s="46"/>
      <c r="C148" s="47"/>
      <c r="D148" s="47"/>
      <c r="E148" s="63"/>
      <c r="F148" s="49" t="str">
        <f t="shared" si="70"/>
        <v/>
      </c>
      <c r="G148" s="51" t="str">
        <f t="shared" si="71"/>
        <v xml:space="preserve"> </v>
      </c>
      <c r="H148" s="51" t="str">
        <f t="shared" si="72"/>
        <v xml:space="preserve"> </v>
      </c>
      <c r="I148" s="51" t="str">
        <f t="shared" si="73"/>
        <v xml:space="preserve"> </v>
      </c>
      <c r="J148" s="51" t="str">
        <f t="shared" si="56"/>
        <v/>
      </c>
      <c r="K148" s="52" t="str">
        <f t="shared" si="57"/>
        <v/>
      </c>
      <c r="L148" s="52" t="str">
        <f t="shared" si="58"/>
        <v/>
      </c>
      <c r="M148" s="51" t="str">
        <f t="shared" si="74"/>
        <v/>
      </c>
      <c r="N148" s="51" t="str">
        <f t="shared" si="75"/>
        <v/>
      </c>
      <c r="O148" s="62" t="str">
        <f t="shared" si="59"/>
        <v/>
      </c>
      <c r="P148" s="62" t="str">
        <f t="shared" si="60"/>
        <v/>
      </c>
      <c r="Q148" s="62" t="str">
        <f t="shared" si="61"/>
        <v/>
      </c>
      <c r="R148" s="54">
        <f t="shared" si="62"/>
        <v>-60.977362935937101</v>
      </c>
      <c r="S148" s="37" t="s">
        <v>91</v>
      </c>
      <c r="T148" s="55">
        <f t="shared" si="76"/>
        <v>0</v>
      </c>
      <c r="U148" s="56">
        <f t="shared" si="77"/>
        <v>623.06734164920363</v>
      </c>
      <c r="V148" s="56">
        <f t="shared" si="78"/>
        <v>1661.6550540045325</v>
      </c>
      <c r="W148" s="37" t="str">
        <f t="shared" si="63"/>
        <v>N</v>
      </c>
      <c r="X148" s="56">
        <f t="shared" si="79"/>
        <v>-2994.913899084182</v>
      </c>
      <c r="Y148" s="56" t="e">
        <f t="shared" si="64"/>
        <v>#VALUE!</v>
      </c>
      <c r="Z148" s="56" t="e">
        <f t="shared" si="80"/>
        <v>#DIV/0!</v>
      </c>
      <c r="AA148" s="56">
        <f t="shared" si="81"/>
        <v>1E-8</v>
      </c>
      <c r="AB148" s="56">
        <f t="shared" si="82"/>
        <v>0</v>
      </c>
      <c r="AC148" s="38"/>
      <c r="AD148" s="16" t="str">
        <f t="shared" si="65"/>
        <v/>
      </c>
      <c r="AE148" s="6" t="str">
        <f t="shared" si="66"/>
        <v/>
      </c>
      <c r="AF148" s="6" t="str">
        <f t="shared" si="67"/>
        <v/>
      </c>
      <c r="AG148" s="6" t="str">
        <f t="shared" si="68"/>
        <v/>
      </c>
      <c r="AH148" s="6" t="str">
        <f t="shared" si="69"/>
        <v/>
      </c>
    </row>
    <row r="149" spans="1:34" s="57" customFormat="1" ht="14.1" customHeight="1">
      <c r="A149" s="58" t="str">
        <f t="shared" si="83"/>
        <v/>
      </c>
      <c r="B149" s="46"/>
      <c r="C149" s="47"/>
      <c r="D149" s="47"/>
      <c r="E149" s="63"/>
      <c r="F149" s="49" t="str">
        <f t="shared" si="70"/>
        <v/>
      </c>
      <c r="G149" s="51" t="str">
        <f t="shared" si="71"/>
        <v xml:space="preserve"> </v>
      </c>
      <c r="H149" s="51" t="str">
        <f t="shared" si="72"/>
        <v xml:space="preserve"> </v>
      </c>
      <c r="I149" s="51" t="str">
        <f t="shared" si="73"/>
        <v xml:space="preserve"> </v>
      </c>
      <c r="J149" s="51" t="str">
        <f t="shared" si="56"/>
        <v/>
      </c>
      <c r="K149" s="52" t="str">
        <f t="shared" si="57"/>
        <v/>
      </c>
      <c r="L149" s="52" t="str">
        <f t="shared" si="58"/>
        <v/>
      </c>
      <c r="M149" s="51" t="str">
        <f t="shared" si="74"/>
        <v/>
      </c>
      <c r="N149" s="51" t="str">
        <f t="shared" si="75"/>
        <v/>
      </c>
      <c r="O149" s="62" t="str">
        <f t="shared" si="59"/>
        <v/>
      </c>
      <c r="P149" s="62" t="str">
        <f t="shared" si="60"/>
        <v/>
      </c>
      <c r="Q149" s="62" t="str">
        <f t="shared" si="61"/>
        <v/>
      </c>
      <c r="R149" s="54">
        <f t="shared" si="62"/>
        <v>-60.977362935937101</v>
      </c>
      <c r="S149" s="37" t="s">
        <v>91</v>
      </c>
      <c r="T149" s="55">
        <f t="shared" si="76"/>
        <v>0</v>
      </c>
      <c r="U149" s="56">
        <f t="shared" si="77"/>
        <v>623.06734164920363</v>
      </c>
      <c r="V149" s="56">
        <f t="shared" si="78"/>
        <v>1661.6550540045325</v>
      </c>
      <c r="W149" s="37" t="str">
        <f t="shared" si="63"/>
        <v>N</v>
      </c>
      <c r="X149" s="56">
        <f t="shared" si="79"/>
        <v>-2994.913899084182</v>
      </c>
      <c r="Y149" s="56" t="e">
        <f t="shared" si="64"/>
        <v>#VALUE!</v>
      </c>
      <c r="Z149" s="56" t="e">
        <f t="shared" si="80"/>
        <v>#DIV/0!</v>
      </c>
      <c r="AA149" s="56">
        <f t="shared" si="81"/>
        <v>1E-8</v>
      </c>
      <c r="AB149" s="56">
        <f t="shared" si="82"/>
        <v>0</v>
      </c>
      <c r="AC149" s="38"/>
      <c r="AD149" s="16" t="str">
        <f t="shared" si="65"/>
        <v/>
      </c>
      <c r="AE149" s="6" t="str">
        <f t="shared" si="66"/>
        <v/>
      </c>
      <c r="AF149" s="6" t="str">
        <f t="shared" si="67"/>
        <v/>
      </c>
      <c r="AG149" s="6" t="str">
        <f t="shared" si="68"/>
        <v/>
      </c>
      <c r="AH149" s="6" t="str">
        <f t="shared" si="69"/>
        <v/>
      </c>
    </row>
    <row r="150" spans="1:34" s="57" customFormat="1" ht="14.1" customHeight="1">
      <c r="A150" s="58" t="str">
        <f t="shared" si="83"/>
        <v/>
      </c>
      <c r="B150" s="46"/>
      <c r="C150" s="47"/>
      <c r="D150" s="47"/>
      <c r="E150" s="63"/>
      <c r="F150" s="49" t="str">
        <f t="shared" si="70"/>
        <v/>
      </c>
      <c r="G150" s="51" t="str">
        <f t="shared" si="71"/>
        <v xml:space="preserve"> </v>
      </c>
      <c r="H150" s="51" t="str">
        <f t="shared" si="72"/>
        <v xml:space="preserve"> </v>
      </c>
      <c r="I150" s="51" t="str">
        <f t="shared" si="73"/>
        <v xml:space="preserve"> </v>
      </c>
      <c r="J150" s="51" t="str">
        <f t="shared" si="56"/>
        <v/>
      </c>
      <c r="K150" s="52" t="str">
        <f t="shared" si="57"/>
        <v/>
      </c>
      <c r="L150" s="52" t="str">
        <f t="shared" si="58"/>
        <v/>
      </c>
      <c r="M150" s="51" t="str">
        <f t="shared" si="74"/>
        <v/>
      </c>
      <c r="N150" s="51" t="str">
        <f t="shared" si="75"/>
        <v/>
      </c>
      <c r="O150" s="62" t="str">
        <f t="shared" si="59"/>
        <v/>
      </c>
      <c r="P150" s="62" t="str">
        <f t="shared" si="60"/>
        <v/>
      </c>
      <c r="Q150" s="62" t="str">
        <f t="shared" si="61"/>
        <v/>
      </c>
      <c r="R150" s="54">
        <f t="shared" si="62"/>
        <v>-60.977362935937101</v>
      </c>
      <c r="S150" s="37" t="s">
        <v>91</v>
      </c>
      <c r="T150" s="55">
        <f t="shared" si="76"/>
        <v>0</v>
      </c>
      <c r="U150" s="56">
        <f t="shared" si="77"/>
        <v>623.06734164920363</v>
      </c>
      <c r="V150" s="56">
        <f t="shared" si="78"/>
        <v>1661.6550540045325</v>
      </c>
      <c r="W150" s="37" t="str">
        <f t="shared" si="63"/>
        <v>N</v>
      </c>
      <c r="X150" s="56">
        <f t="shared" si="79"/>
        <v>-2994.913899084182</v>
      </c>
      <c r="Y150" s="56" t="e">
        <f t="shared" si="64"/>
        <v>#VALUE!</v>
      </c>
      <c r="Z150" s="56" t="e">
        <f t="shared" si="80"/>
        <v>#DIV/0!</v>
      </c>
      <c r="AA150" s="56">
        <f t="shared" si="81"/>
        <v>1E-8</v>
      </c>
      <c r="AB150" s="56">
        <f t="shared" si="82"/>
        <v>0</v>
      </c>
      <c r="AC150" s="38"/>
      <c r="AD150" s="16" t="str">
        <f t="shared" si="65"/>
        <v/>
      </c>
      <c r="AE150" s="6" t="str">
        <f t="shared" si="66"/>
        <v/>
      </c>
      <c r="AF150" s="6" t="str">
        <f t="shared" si="67"/>
        <v/>
      </c>
      <c r="AG150" s="6" t="str">
        <f t="shared" si="68"/>
        <v/>
      </c>
      <c r="AH150" s="6" t="str">
        <f t="shared" si="69"/>
        <v/>
      </c>
    </row>
    <row r="151" spans="1:34" s="57" customFormat="1" ht="14.1" customHeight="1">
      <c r="A151" s="58" t="str">
        <f t="shared" si="83"/>
        <v/>
      </c>
      <c r="B151" s="46"/>
      <c r="C151" s="47"/>
      <c r="D151" s="47"/>
      <c r="E151" s="63"/>
      <c r="F151" s="49" t="str">
        <f t="shared" si="70"/>
        <v/>
      </c>
      <c r="G151" s="51" t="str">
        <f t="shared" si="71"/>
        <v xml:space="preserve"> </v>
      </c>
      <c r="H151" s="51" t="str">
        <f t="shared" si="72"/>
        <v xml:space="preserve"> </v>
      </c>
      <c r="I151" s="51" t="str">
        <f t="shared" si="73"/>
        <v xml:space="preserve"> </v>
      </c>
      <c r="J151" s="51" t="str">
        <f t="shared" si="56"/>
        <v/>
      </c>
      <c r="K151" s="52" t="str">
        <f t="shared" si="57"/>
        <v/>
      </c>
      <c r="L151" s="52" t="str">
        <f t="shared" si="58"/>
        <v/>
      </c>
      <c r="M151" s="51" t="str">
        <f t="shared" si="74"/>
        <v/>
      </c>
      <c r="N151" s="51" t="str">
        <f t="shared" si="75"/>
        <v/>
      </c>
      <c r="O151" s="62" t="str">
        <f t="shared" si="59"/>
        <v/>
      </c>
      <c r="P151" s="62" t="str">
        <f t="shared" si="60"/>
        <v/>
      </c>
      <c r="Q151" s="62" t="str">
        <f t="shared" si="61"/>
        <v/>
      </c>
      <c r="R151" s="54">
        <f t="shared" si="62"/>
        <v>-60.977362935937101</v>
      </c>
      <c r="S151" s="37" t="s">
        <v>91</v>
      </c>
      <c r="T151" s="55">
        <f t="shared" si="76"/>
        <v>0</v>
      </c>
      <c r="U151" s="56">
        <f t="shared" si="77"/>
        <v>623.06734164920363</v>
      </c>
      <c r="V151" s="56">
        <f t="shared" si="78"/>
        <v>1661.6550540045325</v>
      </c>
      <c r="W151" s="37" t="str">
        <f t="shared" si="63"/>
        <v>N</v>
      </c>
      <c r="X151" s="56">
        <f t="shared" si="79"/>
        <v>-2994.913899084182</v>
      </c>
      <c r="Y151" s="56" t="e">
        <f t="shared" si="64"/>
        <v>#VALUE!</v>
      </c>
      <c r="Z151" s="56" t="e">
        <f t="shared" si="80"/>
        <v>#DIV/0!</v>
      </c>
      <c r="AA151" s="56">
        <f t="shared" si="81"/>
        <v>1E-8</v>
      </c>
      <c r="AB151" s="56">
        <f t="shared" si="82"/>
        <v>0</v>
      </c>
      <c r="AC151" s="38"/>
      <c r="AD151" s="16" t="str">
        <f t="shared" si="65"/>
        <v/>
      </c>
      <c r="AE151" s="6" t="str">
        <f t="shared" si="66"/>
        <v/>
      </c>
      <c r="AF151" s="6" t="str">
        <f t="shared" si="67"/>
        <v/>
      </c>
      <c r="AG151" s="6" t="str">
        <f t="shared" si="68"/>
        <v/>
      </c>
      <c r="AH151" s="6" t="str">
        <f t="shared" si="69"/>
        <v/>
      </c>
    </row>
    <row r="152" spans="1:34" s="57" customFormat="1" ht="14.1" customHeight="1">
      <c r="A152" s="58" t="str">
        <f t="shared" si="83"/>
        <v/>
      </c>
      <c r="B152" s="46"/>
      <c r="C152" s="47"/>
      <c r="D152" s="47"/>
      <c r="E152" s="63"/>
      <c r="F152" s="49" t="str">
        <f t="shared" si="70"/>
        <v/>
      </c>
      <c r="G152" s="51" t="str">
        <f t="shared" si="71"/>
        <v xml:space="preserve"> </v>
      </c>
      <c r="H152" s="51" t="str">
        <f t="shared" si="72"/>
        <v xml:space="preserve"> </v>
      </c>
      <c r="I152" s="51" t="str">
        <f t="shared" si="73"/>
        <v xml:space="preserve"> </v>
      </c>
      <c r="J152" s="51" t="str">
        <f t="shared" si="56"/>
        <v/>
      </c>
      <c r="K152" s="52" t="str">
        <f t="shared" si="57"/>
        <v/>
      </c>
      <c r="L152" s="52" t="str">
        <f t="shared" si="58"/>
        <v/>
      </c>
      <c r="M152" s="51" t="str">
        <f t="shared" si="74"/>
        <v/>
      </c>
      <c r="N152" s="51" t="str">
        <f t="shared" si="75"/>
        <v/>
      </c>
      <c r="O152" s="62" t="str">
        <f t="shared" si="59"/>
        <v/>
      </c>
      <c r="P152" s="62" t="str">
        <f t="shared" si="60"/>
        <v/>
      </c>
      <c r="Q152" s="62" t="str">
        <f t="shared" si="61"/>
        <v/>
      </c>
      <c r="R152" s="54">
        <f t="shared" si="62"/>
        <v>-60.977362935937101</v>
      </c>
      <c r="S152" s="37" t="s">
        <v>91</v>
      </c>
      <c r="T152" s="55">
        <f t="shared" si="76"/>
        <v>0</v>
      </c>
      <c r="U152" s="56">
        <f t="shared" si="77"/>
        <v>623.06734164920363</v>
      </c>
      <c r="V152" s="56">
        <f t="shared" si="78"/>
        <v>1661.6550540045325</v>
      </c>
      <c r="W152" s="37" t="str">
        <f t="shared" si="63"/>
        <v>N</v>
      </c>
      <c r="X152" s="56">
        <f t="shared" si="79"/>
        <v>-2994.913899084182</v>
      </c>
      <c r="Y152" s="56" t="e">
        <f t="shared" si="64"/>
        <v>#VALUE!</v>
      </c>
      <c r="Z152" s="56" t="e">
        <f t="shared" si="80"/>
        <v>#DIV/0!</v>
      </c>
      <c r="AA152" s="56">
        <f t="shared" si="81"/>
        <v>1E-8</v>
      </c>
      <c r="AB152" s="56">
        <f t="shared" si="82"/>
        <v>0</v>
      </c>
      <c r="AC152" s="38"/>
      <c r="AD152" s="16" t="str">
        <f t="shared" si="65"/>
        <v/>
      </c>
      <c r="AE152" s="6" t="str">
        <f t="shared" si="66"/>
        <v/>
      </c>
      <c r="AF152" s="6" t="str">
        <f t="shared" si="67"/>
        <v/>
      </c>
      <c r="AG152" s="6" t="str">
        <f t="shared" si="68"/>
        <v/>
      </c>
      <c r="AH152" s="6" t="str">
        <f t="shared" si="69"/>
        <v/>
      </c>
    </row>
    <row r="153" spans="1:34" s="57" customFormat="1" ht="14.1" customHeight="1">
      <c r="A153" s="58" t="str">
        <f t="shared" si="83"/>
        <v/>
      </c>
      <c r="B153" s="46"/>
      <c r="C153" s="47"/>
      <c r="D153" s="47"/>
      <c r="E153" s="63"/>
      <c r="F153" s="49" t="str">
        <f t="shared" si="70"/>
        <v/>
      </c>
      <c r="G153" s="51" t="str">
        <f t="shared" si="71"/>
        <v xml:space="preserve"> </v>
      </c>
      <c r="H153" s="51" t="str">
        <f t="shared" si="72"/>
        <v xml:space="preserve"> </v>
      </c>
      <c r="I153" s="51" t="str">
        <f t="shared" si="73"/>
        <v xml:space="preserve"> </v>
      </c>
      <c r="J153" s="51" t="str">
        <f t="shared" si="56"/>
        <v/>
      </c>
      <c r="K153" s="52" t="str">
        <f t="shared" si="57"/>
        <v/>
      </c>
      <c r="L153" s="52" t="str">
        <f t="shared" si="58"/>
        <v/>
      </c>
      <c r="M153" s="51" t="str">
        <f t="shared" si="74"/>
        <v/>
      </c>
      <c r="N153" s="51" t="str">
        <f t="shared" si="75"/>
        <v/>
      </c>
      <c r="O153" s="62" t="str">
        <f t="shared" si="59"/>
        <v/>
      </c>
      <c r="P153" s="62" t="str">
        <f t="shared" si="60"/>
        <v/>
      </c>
      <c r="Q153" s="62" t="str">
        <f t="shared" si="61"/>
        <v/>
      </c>
      <c r="R153" s="54">
        <f t="shared" si="62"/>
        <v>-60.977362935937101</v>
      </c>
      <c r="S153" s="37" t="s">
        <v>91</v>
      </c>
      <c r="T153" s="55">
        <f t="shared" si="76"/>
        <v>0</v>
      </c>
      <c r="U153" s="56">
        <f t="shared" si="77"/>
        <v>623.06734164920363</v>
      </c>
      <c r="V153" s="56">
        <f t="shared" si="78"/>
        <v>1661.6550540045325</v>
      </c>
      <c r="W153" s="37" t="str">
        <f t="shared" si="63"/>
        <v>N</v>
      </c>
      <c r="X153" s="56">
        <f t="shared" si="79"/>
        <v>-2994.913899084182</v>
      </c>
      <c r="Y153" s="56" t="e">
        <f t="shared" si="64"/>
        <v>#VALUE!</v>
      </c>
      <c r="Z153" s="56" t="e">
        <f t="shared" si="80"/>
        <v>#DIV/0!</v>
      </c>
      <c r="AA153" s="56">
        <f t="shared" si="81"/>
        <v>1E-8</v>
      </c>
      <c r="AB153" s="56">
        <f t="shared" si="82"/>
        <v>0</v>
      </c>
      <c r="AC153" s="38"/>
      <c r="AD153" s="16" t="str">
        <f t="shared" si="65"/>
        <v/>
      </c>
      <c r="AE153" s="6" t="str">
        <f t="shared" si="66"/>
        <v/>
      </c>
      <c r="AF153" s="6" t="str">
        <f t="shared" si="67"/>
        <v/>
      </c>
      <c r="AG153" s="6" t="str">
        <f t="shared" si="68"/>
        <v/>
      </c>
      <c r="AH153" s="6" t="str">
        <f t="shared" si="69"/>
        <v/>
      </c>
    </row>
    <row r="154" spans="1:34" s="57" customFormat="1" ht="14.1" customHeight="1">
      <c r="A154" s="58" t="str">
        <f t="shared" si="83"/>
        <v/>
      </c>
      <c r="B154" s="46"/>
      <c r="C154" s="47"/>
      <c r="D154" s="47"/>
      <c r="E154" s="63"/>
      <c r="F154" s="49" t="str">
        <f t="shared" si="70"/>
        <v/>
      </c>
      <c r="G154" s="51" t="str">
        <f t="shared" si="71"/>
        <v xml:space="preserve"> </v>
      </c>
      <c r="H154" s="51" t="str">
        <f t="shared" si="72"/>
        <v xml:space="preserve"> </v>
      </c>
      <c r="I154" s="51" t="str">
        <f t="shared" si="73"/>
        <v xml:space="preserve"> </v>
      </c>
      <c r="J154" s="51" t="str">
        <f t="shared" si="56"/>
        <v/>
      </c>
      <c r="K154" s="52" t="str">
        <f t="shared" si="57"/>
        <v/>
      </c>
      <c r="L154" s="52" t="str">
        <f t="shared" si="58"/>
        <v/>
      </c>
      <c r="M154" s="51" t="str">
        <f t="shared" si="74"/>
        <v/>
      </c>
      <c r="N154" s="51" t="str">
        <f t="shared" si="75"/>
        <v/>
      </c>
      <c r="O154" s="62" t="str">
        <f t="shared" si="59"/>
        <v/>
      </c>
      <c r="P154" s="62" t="str">
        <f t="shared" si="60"/>
        <v/>
      </c>
      <c r="Q154" s="62" t="str">
        <f t="shared" si="61"/>
        <v/>
      </c>
      <c r="R154" s="54">
        <f t="shared" si="62"/>
        <v>-60.977362935937101</v>
      </c>
      <c r="S154" s="37" t="s">
        <v>91</v>
      </c>
      <c r="T154" s="55">
        <f t="shared" si="76"/>
        <v>0</v>
      </c>
      <c r="U154" s="56">
        <f t="shared" si="77"/>
        <v>623.06734164920363</v>
      </c>
      <c r="V154" s="56">
        <f t="shared" si="78"/>
        <v>1661.6550540045325</v>
      </c>
      <c r="W154" s="37" t="str">
        <f t="shared" si="63"/>
        <v>N</v>
      </c>
      <c r="X154" s="56">
        <f t="shared" si="79"/>
        <v>-2994.913899084182</v>
      </c>
      <c r="Y154" s="56" t="e">
        <f t="shared" si="64"/>
        <v>#VALUE!</v>
      </c>
      <c r="Z154" s="56" t="e">
        <f t="shared" si="80"/>
        <v>#DIV/0!</v>
      </c>
      <c r="AA154" s="56">
        <f t="shared" si="81"/>
        <v>1E-8</v>
      </c>
      <c r="AB154" s="56">
        <f t="shared" si="82"/>
        <v>0</v>
      </c>
      <c r="AC154" s="38"/>
      <c r="AD154" s="16" t="str">
        <f t="shared" si="65"/>
        <v/>
      </c>
      <c r="AE154" s="6" t="str">
        <f t="shared" si="66"/>
        <v/>
      </c>
      <c r="AF154" s="6" t="str">
        <f t="shared" si="67"/>
        <v/>
      </c>
      <c r="AG154" s="6" t="str">
        <f t="shared" si="68"/>
        <v/>
      </c>
      <c r="AH154" s="6" t="str">
        <f t="shared" si="69"/>
        <v/>
      </c>
    </row>
    <row r="155" spans="1:34" s="57" customFormat="1" ht="14.1" customHeight="1">
      <c r="A155" s="58" t="str">
        <f t="shared" si="83"/>
        <v/>
      </c>
      <c r="B155" s="46"/>
      <c r="C155" s="47"/>
      <c r="D155" s="47"/>
      <c r="E155" s="63"/>
      <c r="F155" s="49" t="str">
        <f t="shared" si="70"/>
        <v/>
      </c>
      <c r="G155" s="51" t="str">
        <f t="shared" si="71"/>
        <v xml:space="preserve"> </v>
      </c>
      <c r="H155" s="51" t="str">
        <f t="shared" si="72"/>
        <v xml:space="preserve"> </v>
      </c>
      <c r="I155" s="51" t="str">
        <f t="shared" si="73"/>
        <v xml:space="preserve"> </v>
      </c>
      <c r="J155" s="51" t="str">
        <f t="shared" si="56"/>
        <v/>
      </c>
      <c r="K155" s="52" t="str">
        <f t="shared" si="57"/>
        <v/>
      </c>
      <c r="L155" s="52" t="str">
        <f t="shared" si="58"/>
        <v/>
      </c>
      <c r="M155" s="51" t="str">
        <f t="shared" si="74"/>
        <v/>
      </c>
      <c r="N155" s="51" t="str">
        <f t="shared" si="75"/>
        <v/>
      </c>
      <c r="O155" s="62" t="str">
        <f t="shared" si="59"/>
        <v/>
      </c>
      <c r="P155" s="62" t="str">
        <f t="shared" si="60"/>
        <v/>
      </c>
      <c r="Q155" s="62" t="str">
        <f t="shared" si="61"/>
        <v/>
      </c>
      <c r="R155" s="54">
        <f t="shared" si="62"/>
        <v>-60.977362935937101</v>
      </c>
      <c r="S155" s="37" t="s">
        <v>91</v>
      </c>
      <c r="T155" s="55">
        <f t="shared" si="76"/>
        <v>0</v>
      </c>
      <c r="U155" s="56">
        <f t="shared" si="77"/>
        <v>623.06734164920363</v>
      </c>
      <c r="V155" s="56">
        <f t="shared" si="78"/>
        <v>1661.6550540045325</v>
      </c>
      <c r="W155" s="37" t="str">
        <f t="shared" si="63"/>
        <v>N</v>
      </c>
      <c r="X155" s="56">
        <f t="shared" si="79"/>
        <v>-2994.913899084182</v>
      </c>
      <c r="Y155" s="56" t="e">
        <f t="shared" si="64"/>
        <v>#VALUE!</v>
      </c>
      <c r="Z155" s="56" t="e">
        <f t="shared" si="80"/>
        <v>#DIV/0!</v>
      </c>
      <c r="AA155" s="56">
        <f t="shared" si="81"/>
        <v>1E-8</v>
      </c>
      <c r="AB155" s="56">
        <f t="shared" si="82"/>
        <v>0</v>
      </c>
      <c r="AC155" s="38"/>
      <c r="AD155" s="16" t="str">
        <f t="shared" si="65"/>
        <v/>
      </c>
      <c r="AE155" s="6" t="str">
        <f t="shared" si="66"/>
        <v/>
      </c>
      <c r="AF155" s="6" t="str">
        <f t="shared" si="67"/>
        <v/>
      </c>
      <c r="AG155" s="6" t="str">
        <f t="shared" si="68"/>
        <v/>
      </c>
      <c r="AH155" s="6" t="str">
        <f t="shared" si="69"/>
        <v/>
      </c>
    </row>
    <row r="156" spans="1:34" s="57" customFormat="1" ht="14.1" customHeight="1">
      <c r="A156" s="58" t="str">
        <f t="shared" si="83"/>
        <v/>
      </c>
      <c r="B156" s="46"/>
      <c r="C156" s="47"/>
      <c r="D156" s="47"/>
      <c r="E156" s="63"/>
      <c r="F156" s="49" t="str">
        <f t="shared" si="70"/>
        <v/>
      </c>
      <c r="G156" s="51" t="str">
        <f t="shared" si="71"/>
        <v xml:space="preserve"> </v>
      </c>
      <c r="H156" s="51" t="str">
        <f t="shared" si="72"/>
        <v xml:space="preserve"> </v>
      </c>
      <c r="I156" s="51" t="str">
        <f t="shared" si="73"/>
        <v xml:space="preserve"> </v>
      </c>
      <c r="J156" s="51" t="str">
        <f t="shared" si="56"/>
        <v/>
      </c>
      <c r="K156" s="52" t="str">
        <f t="shared" si="57"/>
        <v/>
      </c>
      <c r="L156" s="52" t="str">
        <f t="shared" si="58"/>
        <v/>
      </c>
      <c r="M156" s="51" t="str">
        <f t="shared" si="74"/>
        <v/>
      </c>
      <c r="N156" s="51" t="str">
        <f t="shared" si="75"/>
        <v/>
      </c>
      <c r="O156" s="62" t="str">
        <f t="shared" si="59"/>
        <v/>
      </c>
      <c r="P156" s="62" t="str">
        <f t="shared" si="60"/>
        <v/>
      </c>
      <c r="Q156" s="62" t="str">
        <f t="shared" si="61"/>
        <v/>
      </c>
      <c r="R156" s="54">
        <f t="shared" si="62"/>
        <v>-60.977362935937101</v>
      </c>
      <c r="S156" s="37" t="s">
        <v>91</v>
      </c>
      <c r="T156" s="55">
        <f t="shared" si="76"/>
        <v>0</v>
      </c>
      <c r="U156" s="56">
        <f t="shared" si="77"/>
        <v>623.06734164920363</v>
      </c>
      <c r="V156" s="56">
        <f t="shared" si="78"/>
        <v>1661.6550540045325</v>
      </c>
      <c r="W156" s="37" t="str">
        <f t="shared" si="63"/>
        <v>N</v>
      </c>
      <c r="X156" s="56">
        <f t="shared" si="79"/>
        <v>-2994.913899084182</v>
      </c>
      <c r="Y156" s="56" t="e">
        <f t="shared" si="64"/>
        <v>#VALUE!</v>
      </c>
      <c r="Z156" s="56" t="e">
        <f t="shared" si="80"/>
        <v>#DIV/0!</v>
      </c>
      <c r="AA156" s="56">
        <f t="shared" si="81"/>
        <v>1E-8</v>
      </c>
      <c r="AB156" s="56">
        <f t="shared" si="82"/>
        <v>0</v>
      </c>
      <c r="AC156" s="38"/>
      <c r="AD156" s="16" t="str">
        <f t="shared" si="65"/>
        <v/>
      </c>
      <c r="AE156" s="6" t="str">
        <f t="shared" si="66"/>
        <v/>
      </c>
      <c r="AF156" s="6" t="str">
        <f t="shared" si="67"/>
        <v/>
      </c>
      <c r="AG156" s="6" t="str">
        <f t="shared" si="68"/>
        <v/>
      </c>
      <c r="AH156" s="6" t="str">
        <f t="shared" si="69"/>
        <v/>
      </c>
    </row>
    <row r="157" spans="1:34" s="57" customFormat="1" ht="14.1" customHeight="1">
      <c r="A157" s="58" t="str">
        <f t="shared" si="83"/>
        <v/>
      </c>
      <c r="B157" s="46"/>
      <c r="C157" s="47"/>
      <c r="D157" s="47"/>
      <c r="E157" s="63"/>
      <c r="F157" s="49" t="str">
        <f t="shared" si="70"/>
        <v/>
      </c>
      <c r="G157" s="51" t="str">
        <f t="shared" si="71"/>
        <v xml:space="preserve"> </v>
      </c>
      <c r="H157" s="51" t="str">
        <f t="shared" si="72"/>
        <v xml:space="preserve"> </v>
      </c>
      <c r="I157" s="51" t="str">
        <f t="shared" si="73"/>
        <v xml:space="preserve"> </v>
      </c>
      <c r="J157" s="51" t="str">
        <f t="shared" si="56"/>
        <v/>
      </c>
      <c r="K157" s="52" t="str">
        <f t="shared" si="57"/>
        <v/>
      </c>
      <c r="L157" s="52" t="str">
        <f t="shared" si="58"/>
        <v/>
      </c>
      <c r="M157" s="51" t="str">
        <f t="shared" si="74"/>
        <v/>
      </c>
      <c r="N157" s="51" t="str">
        <f t="shared" si="75"/>
        <v/>
      </c>
      <c r="O157" s="62" t="str">
        <f t="shared" si="59"/>
        <v/>
      </c>
      <c r="P157" s="62" t="str">
        <f t="shared" si="60"/>
        <v/>
      </c>
      <c r="Q157" s="62" t="str">
        <f t="shared" si="61"/>
        <v/>
      </c>
      <c r="R157" s="54">
        <f t="shared" si="62"/>
        <v>-60.977362935937101</v>
      </c>
      <c r="S157" s="37" t="s">
        <v>91</v>
      </c>
      <c r="T157" s="55">
        <f t="shared" si="76"/>
        <v>0</v>
      </c>
      <c r="U157" s="56">
        <f t="shared" si="77"/>
        <v>623.06734164920363</v>
      </c>
      <c r="V157" s="56">
        <f t="shared" si="78"/>
        <v>1661.6550540045325</v>
      </c>
      <c r="W157" s="37" t="str">
        <f t="shared" si="63"/>
        <v>N</v>
      </c>
      <c r="X157" s="56">
        <f t="shared" si="79"/>
        <v>-2994.913899084182</v>
      </c>
      <c r="Y157" s="56" t="e">
        <f t="shared" si="64"/>
        <v>#VALUE!</v>
      </c>
      <c r="Z157" s="56" t="e">
        <f t="shared" si="80"/>
        <v>#DIV/0!</v>
      </c>
      <c r="AA157" s="56">
        <f t="shared" si="81"/>
        <v>1E-8</v>
      </c>
      <c r="AB157" s="56">
        <f t="shared" si="82"/>
        <v>0</v>
      </c>
      <c r="AC157" s="38"/>
      <c r="AD157" s="16" t="str">
        <f t="shared" si="65"/>
        <v/>
      </c>
      <c r="AE157" s="6" t="str">
        <f t="shared" si="66"/>
        <v/>
      </c>
      <c r="AF157" s="6" t="str">
        <f t="shared" si="67"/>
        <v/>
      </c>
      <c r="AG157" s="6" t="str">
        <f t="shared" si="68"/>
        <v/>
      </c>
      <c r="AH157" s="6" t="str">
        <f t="shared" si="69"/>
        <v/>
      </c>
    </row>
    <row r="158" spans="1:34" s="57" customFormat="1" ht="14.1" customHeight="1">
      <c r="A158" s="58" t="str">
        <f t="shared" si="83"/>
        <v/>
      </c>
      <c r="B158" s="46"/>
      <c r="C158" s="47"/>
      <c r="D158" s="47"/>
      <c r="E158" s="63"/>
      <c r="F158" s="49" t="str">
        <f t="shared" si="70"/>
        <v/>
      </c>
      <c r="G158" s="51" t="str">
        <f t="shared" si="71"/>
        <v xml:space="preserve"> </v>
      </c>
      <c r="H158" s="51" t="str">
        <f t="shared" si="72"/>
        <v xml:space="preserve"> </v>
      </c>
      <c r="I158" s="51" t="str">
        <f t="shared" si="73"/>
        <v xml:space="preserve"> </v>
      </c>
      <c r="J158" s="51" t="str">
        <f t="shared" si="56"/>
        <v/>
      </c>
      <c r="K158" s="52" t="str">
        <f t="shared" si="57"/>
        <v/>
      </c>
      <c r="L158" s="52" t="str">
        <f t="shared" si="58"/>
        <v/>
      </c>
      <c r="M158" s="51" t="str">
        <f t="shared" si="74"/>
        <v/>
      </c>
      <c r="N158" s="51" t="str">
        <f t="shared" si="75"/>
        <v/>
      </c>
      <c r="O158" s="62" t="str">
        <f t="shared" si="59"/>
        <v/>
      </c>
      <c r="P158" s="62" t="str">
        <f t="shared" si="60"/>
        <v/>
      </c>
      <c r="Q158" s="62" t="str">
        <f t="shared" si="61"/>
        <v/>
      </c>
      <c r="R158" s="54">
        <f t="shared" si="62"/>
        <v>-60.977362935937101</v>
      </c>
      <c r="S158" s="37" t="s">
        <v>91</v>
      </c>
      <c r="T158" s="55">
        <f t="shared" si="76"/>
        <v>0</v>
      </c>
      <c r="U158" s="56">
        <f t="shared" si="77"/>
        <v>623.06734164920363</v>
      </c>
      <c r="V158" s="56">
        <f t="shared" si="78"/>
        <v>1661.6550540045325</v>
      </c>
      <c r="W158" s="37" t="str">
        <f t="shared" si="63"/>
        <v>N</v>
      </c>
      <c r="X158" s="56">
        <f t="shared" si="79"/>
        <v>-2994.913899084182</v>
      </c>
      <c r="Y158" s="56" t="e">
        <f t="shared" si="64"/>
        <v>#VALUE!</v>
      </c>
      <c r="Z158" s="56" t="e">
        <f t="shared" si="80"/>
        <v>#DIV/0!</v>
      </c>
      <c r="AA158" s="56">
        <f t="shared" si="81"/>
        <v>1E-8</v>
      </c>
      <c r="AB158" s="56">
        <f t="shared" si="82"/>
        <v>0</v>
      </c>
      <c r="AC158" s="38"/>
      <c r="AD158" s="16" t="str">
        <f t="shared" si="65"/>
        <v/>
      </c>
      <c r="AE158" s="6" t="str">
        <f t="shared" si="66"/>
        <v/>
      </c>
      <c r="AF158" s="6" t="str">
        <f t="shared" si="67"/>
        <v/>
      </c>
      <c r="AG158" s="6" t="str">
        <f t="shared" si="68"/>
        <v/>
      </c>
      <c r="AH158" s="6" t="str">
        <f t="shared" si="69"/>
        <v/>
      </c>
    </row>
    <row r="159" spans="1:34" s="57" customFormat="1" ht="14.1" customHeight="1">
      <c r="A159" s="58" t="str">
        <f t="shared" si="83"/>
        <v/>
      </c>
      <c r="B159" s="46"/>
      <c r="C159" s="47"/>
      <c r="D159" s="47"/>
      <c r="E159" s="63"/>
      <c r="F159" s="49" t="str">
        <f t="shared" si="70"/>
        <v/>
      </c>
      <c r="G159" s="51" t="str">
        <f t="shared" si="71"/>
        <v xml:space="preserve"> </v>
      </c>
      <c r="H159" s="51" t="str">
        <f t="shared" si="72"/>
        <v xml:space="preserve"> </v>
      </c>
      <c r="I159" s="51" t="str">
        <f t="shared" si="73"/>
        <v xml:space="preserve"> </v>
      </c>
      <c r="J159" s="51" t="str">
        <f t="shared" si="56"/>
        <v/>
      </c>
      <c r="K159" s="52" t="str">
        <f t="shared" si="57"/>
        <v/>
      </c>
      <c r="L159" s="52" t="str">
        <f t="shared" si="58"/>
        <v/>
      </c>
      <c r="M159" s="51" t="str">
        <f t="shared" si="74"/>
        <v/>
      </c>
      <c r="N159" s="51" t="str">
        <f t="shared" si="75"/>
        <v/>
      </c>
      <c r="O159" s="62" t="str">
        <f t="shared" si="59"/>
        <v/>
      </c>
      <c r="P159" s="62" t="str">
        <f t="shared" si="60"/>
        <v/>
      </c>
      <c r="Q159" s="62" t="str">
        <f t="shared" si="61"/>
        <v/>
      </c>
      <c r="R159" s="54">
        <f t="shared" si="62"/>
        <v>-60.977362935937101</v>
      </c>
      <c r="S159" s="37" t="s">
        <v>91</v>
      </c>
      <c r="T159" s="55">
        <f t="shared" si="76"/>
        <v>0</v>
      </c>
      <c r="U159" s="56">
        <f t="shared" si="77"/>
        <v>623.06734164920363</v>
      </c>
      <c r="V159" s="56">
        <f t="shared" si="78"/>
        <v>1661.6550540045325</v>
      </c>
      <c r="W159" s="37" t="str">
        <f t="shared" si="63"/>
        <v>N</v>
      </c>
      <c r="X159" s="56">
        <f t="shared" si="79"/>
        <v>-2994.913899084182</v>
      </c>
      <c r="Y159" s="56" t="e">
        <f t="shared" si="64"/>
        <v>#VALUE!</v>
      </c>
      <c r="Z159" s="56" t="e">
        <f t="shared" si="80"/>
        <v>#DIV/0!</v>
      </c>
      <c r="AA159" s="56">
        <f t="shared" si="81"/>
        <v>1E-8</v>
      </c>
      <c r="AB159" s="56">
        <f t="shared" si="82"/>
        <v>0</v>
      </c>
      <c r="AC159" s="38"/>
      <c r="AD159" s="16" t="str">
        <f t="shared" si="65"/>
        <v/>
      </c>
      <c r="AE159" s="6" t="str">
        <f t="shared" si="66"/>
        <v/>
      </c>
      <c r="AF159" s="6" t="str">
        <f t="shared" si="67"/>
        <v/>
      </c>
      <c r="AG159" s="6" t="str">
        <f t="shared" si="68"/>
        <v/>
      </c>
      <c r="AH159" s="6" t="str">
        <f t="shared" si="69"/>
        <v/>
      </c>
    </row>
    <row r="160" spans="1:34" s="57" customFormat="1" ht="14.1" customHeight="1">
      <c r="A160" s="58" t="str">
        <f t="shared" si="83"/>
        <v/>
      </c>
      <c r="B160" s="46"/>
      <c r="C160" s="47"/>
      <c r="D160" s="47"/>
      <c r="E160" s="63"/>
      <c r="F160" s="49" t="str">
        <f t="shared" si="70"/>
        <v/>
      </c>
      <c r="G160" s="51" t="str">
        <f t="shared" si="71"/>
        <v xml:space="preserve"> </v>
      </c>
      <c r="H160" s="51" t="str">
        <f t="shared" si="72"/>
        <v xml:space="preserve"> </v>
      </c>
      <c r="I160" s="51" t="str">
        <f t="shared" si="73"/>
        <v xml:space="preserve"> </v>
      </c>
      <c r="J160" s="51" t="str">
        <f t="shared" si="56"/>
        <v/>
      </c>
      <c r="K160" s="52" t="str">
        <f t="shared" si="57"/>
        <v/>
      </c>
      <c r="L160" s="52" t="str">
        <f t="shared" si="58"/>
        <v/>
      </c>
      <c r="M160" s="51" t="str">
        <f t="shared" si="74"/>
        <v/>
      </c>
      <c r="N160" s="51" t="str">
        <f t="shared" si="75"/>
        <v/>
      </c>
      <c r="O160" s="62" t="str">
        <f t="shared" si="59"/>
        <v/>
      </c>
      <c r="P160" s="62" t="str">
        <f t="shared" si="60"/>
        <v/>
      </c>
      <c r="Q160" s="62" t="str">
        <f t="shared" si="61"/>
        <v/>
      </c>
      <c r="R160" s="54">
        <f t="shared" si="62"/>
        <v>-60.977362935937101</v>
      </c>
      <c r="S160" s="37" t="s">
        <v>91</v>
      </c>
      <c r="T160" s="55">
        <f t="shared" si="76"/>
        <v>0</v>
      </c>
      <c r="U160" s="56">
        <f t="shared" si="77"/>
        <v>623.06734164920363</v>
      </c>
      <c r="V160" s="56">
        <f t="shared" si="78"/>
        <v>1661.6550540045325</v>
      </c>
      <c r="W160" s="37" t="str">
        <f t="shared" si="63"/>
        <v>N</v>
      </c>
      <c r="X160" s="56">
        <f t="shared" si="79"/>
        <v>-2994.913899084182</v>
      </c>
      <c r="Y160" s="56" t="e">
        <f t="shared" si="64"/>
        <v>#VALUE!</v>
      </c>
      <c r="Z160" s="56" t="e">
        <f t="shared" si="80"/>
        <v>#DIV/0!</v>
      </c>
      <c r="AA160" s="56">
        <f t="shared" si="81"/>
        <v>1E-8</v>
      </c>
      <c r="AB160" s="56">
        <f t="shared" si="82"/>
        <v>0</v>
      </c>
      <c r="AC160" s="38"/>
      <c r="AD160" s="16" t="str">
        <f t="shared" si="65"/>
        <v/>
      </c>
      <c r="AE160" s="6" t="str">
        <f t="shared" si="66"/>
        <v/>
      </c>
      <c r="AF160" s="6" t="str">
        <f t="shared" si="67"/>
        <v/>
      </c>
      <c r="AG160" s="6" t="str">
        <f t="shared" si="68"/>
        <v/>
      </c>
      <c r="AH160" s="6" t="str">
        <f t="shared" si="69"/>
        <v/>
      </c>
    </row>
    <row r="161" spans="1:34" s="57" customFormat="1" ht="14.1" customHeight="1">
      <c r="A161" s="58" t="str">
        <f t="shared" si="83"/>
        <v/>
      </c>
      <c r="B161" s="46"/>
      <c r="C161" s="47"/>
      <c r="D161" s="47"/>
      <c r="E161" s="63"/>
      <c r="F161" s="49" t="str">
        <f t="shared" si="70"/>
        <v/>
      </c>
      <c r="G161" s="51" t="str">
        <f t="shared" si="71"/>
        <v xml:space="preserve"> </v>
      </c>
      <c r="H161" s="51" t="str">
        <f t="shared" si="72"/>
        <v xml:space="preserve"> </v>
      </c>
      <c r="I161" s="51" t="str">
        <f t="shared" si="73"/>
        <v xml:space="preserve"> </v>
      </c>
      <c r="J161" s="51" t="str">
        <f t="shared" si="56"/>
        <v/>
      </c>
      <c r="K161" s="52" t="str">
        <f t="shared" si="57"/>
        <v/>
      </c>
      <c r="L161" s="52" t="str">
        <f t="shared" si="58"/>
        <v/>
      </c>
      <c r="M161" s="51" t="str">
        <f t="shared" si="74"/>
        <v/>
      </c>
      <c r="N161" s="51" t="str">
        <f t="shared" si="75"/>
        <v/>
      </c>
      <c r="O161" s="62" t="str">
        <f t="shared" si="59"/>
        <v/>
      </c>
      <c r="P161" s="62" t="str">
        <f t="shared" si="60"/>
        <v/>
      </c>
      <c r="Q161" s="62" t="str">
        <f t="shared" si="61"/>
        <v/>
      </c>
      <c r="R161" s="54">
        <f t="shared" si="62"/>
        <v>-60.977362935937101</v>
      </c>
      <c r="S161" s="37" t="s">
        <v>91</v>
      </c>
      <c r="T161" s="55">
        <f t="shared" si="76"/>
        <v>0</v>
      </c>
      <c r="U161" s="56">
        <f t="shared" si="77"/>
        <v>623.06734164920363</v>
      </c>
      <c r="V161" s="56">
        <f t="shared" si="78"/>
        <v>1661.6550540045325</v>
      </c>
      <c r="W161" s="37" t="str">
        <f t="shared" si="63"/>
        <v>N</v>
      </c>
      <c r="X161" s="56">
        <f t="shared" si="79"/>
        <v>-2994.913899084182</v>
      </c>
      <c r="Y161" s="56" t="e">
        <f t="shared" si="64"/>
        <v>#VALUE!</v>
      </c>
      <c r="Z161" s="56" t="e">
        <f t="shared" si="80"/>
        <v>#DIV/0!</v>
      </c>
      <c r="AA161" s="56">
        <f t="shared" si="81"/>
        <v>1E-8</v>
      </c>
      <c r="AB161" s="56">
        <f t="shared" si="82"/>
        <v>0</v>
      </c>
      <c r="AC161" s="38"/>
      <c r="AD161" s="16" t="str">
        <f t="shared" si="65"/>
        <v/>
      </c>
      <c r="AE161" s="6" t="str">
        <f t="shared" si="66"/>
        <v/>
      </c>
      <c r="AF161" s="6" t="str">
        <f t="shared" si="67"/>
        <v/>
      </c>
      <c r="AG161" s="6" t="str">
        <f t="shared" si="68"/>
        <v/>
      </c>
      <c r="AH161" s="6" t="str">
        <f t="shared" si="69"/>
        <v/>
      </c>
    </row>
    <row r="162" spans="1:34" s="57" customFormat="1" ht="14.1" customHeight="1">
      <c r="A162" s="58" t="str">
        <f t="shared" si="83"/>
        <v/>
      </c>
      <c r="B162" s="46"/>
      <c r="C162" s="47"/>
      <c r="D162" s="47"/>
      <c r="E162" s="63"/>
      <c r="F162" s="49" t="str">
        <f t="shared" si="70"/>
        <v/>
      </c>
      <c r="G162" s="51" t="str">
        <f t="shared" si="71"/>
        <v xml:space="preserve"> </v>
      </c>
      <c r="H162" s="51" t="str">
        <f t="shared" si="72"/>
        <v xml:space="preserve"> </v>
      </c>
      <c r="I162" s="51" t="str">
        <f t="shared" si="73"/>
        <v xml:space="preserve"> </v>
      </c>
      <c r="J162" s="51" t="str">
        <f t="shared" si="56"/>
        <v/>
      </c>
      <c r="K162" s="52" t="str">
        <f t="shared" si="57"/>
        <v/>
      </c>
      <c r="L162" s="52" t="str">
        <f t="shared" si="58"/>
        <v/>
      </c>
      <c r="M162" s="51" t="str">
        <f t="shared" si="74"/>
        <v/>
      </c>
      <c r="N162" s="51" t="str">
        <f t="shared" si="75"/>
        <v/>
      </c>
      <c r="O162" s="62" t="str">
        <f t="shared" si="59"/>
        <v/>
      </c>
      <c r="P162" s="62" t="str">
        <f t="shared" si="60"/>
        <v/>
      </c>
      <c r="Q162" s="62" t="str">
        <f t="shared" si="61"/>
        <v/>
      </c>
      <c r="R162" s="54">
        <f t="shared" si="62"/>
        <v>-60.977362935937101</v>
      </c>
      <c r="S162" s="37" t="s">
        <v>91</v>
      </c>
      <c r="T162" s="55">
        <f t="shared" si="76"/>
        <v>0</v>
      </c>
      <c r="U162" s="56">
        <f t="shared" si="77"/>
        <v>623.06734164920363</v>
      </c>
      <c r="V162" s="56">
        <f t="shared" si="78"/>
        <v>1661.6550540045325</v>
      </c>
      <c r="W162" s="37" t="str">
        <f t="shared" si="63"/>
        <v>N</v>
      </c>
      <c r="X162" s="56">
        <f t="shared" si="79"/>
        <v>-2994.913899084182</v>
      </c>
      <c r="Y162" s="56" t="e">
        <f t="shared" si="64"/>
        <v>#VALUE!</v>
      </c>
      <c r="Z162" s="56" t="e">
        <f t="shared" si="80"/>
        <v>#DIV/0!</v>
      </c>
      <c r="AA162" s="56">
        <f t="shared" si="81"/>
        <v>1E-8</v>
      </c>
      <c r="AB162" s="56">
        <f t="shared" si="82"/>
        <v>0</v>
      </c>
      <c r="AC162" s="38"/>
      <c r="AD162" s="16" t="str">
        <f t="shared" si="65"/>
        <v/>
      </c>
      <c r="AE162" s="6" t="str">
        <f t="shared" si="66"/>
        <v/>
      </c>
      <c r="AF162" s="6" t="str">
        <f t="shared" si="67"/>
        <v/>
      </c>
      <c r="AG162" s="6" t="str">
        <f t="shared" si="68"/>
        <v/>
      </c>
      <c r="AH162" s="6" t="str">
        <f t="shared" si="69"/>
        <v/>
      </c>
    </row>
    <row r="163" spans="1:34" s="57" customFormat="1" ht="14.1" customHeight="1">
      <c r="A163" s="58" t="str">
        <f t="shared" si="83"/>
        <v/>
      </c>
      <c r="B163" s="46"/>
      <c r="C163" s="47"/>
      <c r="D163" s="47"/>
      <c r="E163" s="63"/>
      <c r="F163" s="49" t="str">
        <f t="shared" si="70"/>
        <v/>
      </c>
      <c r="G163" s="51" t="str">
        <f t="shared" si="71"/>
        <v xml:space="preserve"> </v>
      </c>
      <c r="H163" s="51" t="str">
        <f t="shared" si="72"/>
        <v xml:space="preserve"> </v>
      </c>
      <c r="I163" s="51" t="str">
        <f t="shared" si="73"/>
        <v xml:space="preserve"> </v>
      </c>
      <c r="J163" s="51" t="str">
        <f t="shared" si="56"/>
        <v/>
      </c>
      <c r="K163" s="52" t="str">
        <f t="shared" si="57"/>
        <v/>
      </c>
      <c r="L163" s="52" t="str">
        <f t="shared" si="58"/>
        <v/>
      </c>
      <c r="M163" s="51" t="str">
        <f t="shared" si="74"/>
        <v/>
      </c>
      <c r="N163" s="51" t="str">
        <f t="shared" si="75"/>
        <v/>
      </c>
      <c r="O163" s="62" t="str">
        <f t="shared" si="59"/>
        <v/>
      </c>
      <c r="P163" s="62" t="str">
        <f t="shared" si="60"/>
        <v/>
      </c>
      <c r="Q163" s="62" t="str">
        <f t="shared" si="61"/>
        <v/>
      </c>
      <c r="R163" s="54">
        <f t="shared" si="62"/>
        <v>-60.977362935937101</v>
      </c>
      <c r="S163" s="37" t="s">
        <v>91</v>
      </c>
      <c r="T163" s="55">
        <f t="shared" si="76"/>
        <v>0</v>
      </c>
      <c r="U163" s="56">
        <f t="shared" si="77"/>
        <v>623.06734164920363</v>
      </c>
      <c r="V163" s="56">
        <f t="shared" si="78"/>
        <v>1661.6550540045325</v>
      </c>
      <c r="W163" s="37" t="str">
        <f t="shared" si="63"/>
        <v>N</v>
      </c>
      <c r="X163" s="56">
        <f t="shared" si="79"/>
        <v>-2994.913899084182</v>
      </c>
      <c r="Y163" s="56" t="e">
        <f t="shared" si="64"/>
        <v>#VALUE!</v>
      </c>
      <c r="Z163" s="56" t="e">
        <f t="shared" si="80"/>
        <v>#DIV/0!</v>
      </c>
      <c r="AA163" s="56">
        <f t="shared" si="81"/>
        <v>1E-8</v>
      </c>
      <c r="AB163" s="56">
        <f t="shared" si="82"/>
        <v>0</v>
      </c>
      <c r="AC163" s="38"/>
      <c r="AD163" s="16" t="str">
        <f t="shared" si="65"/>
        <v/>
      </c>
      <c r="AE163" s="6" t="str">
        <f t="shared" si="66"/>
        <v/>
      </c>
      <c r="AF163" s="6" t="str">
        <f t="shared" si="67"/>
        <v/>
      </c>
      <c r="AG163" s="6" t="str">
        <f t="shared" si="68"/>
        <v/>
      </c>
      <c r="AH163" s="6" t="str">
        <f t="shared" si="69"/>
        <v/>
      </c>
    </row>
    <row r="164" spans="1:34" s="57" customFormat="1" ht="14.1" customHeight="1">
      <c r="A164" s="58" t="str">
        <f t="shared" si="83"/>
        <v/>
      </c>
      <c r="B164" s="46"/>
      <c r="C164" s="47"/>
      <c r="D164" s="47"/>
      <c r="E164" s="63"/>
      <c r="F164" s="49" t="str">
        <f t="shared" si="70"/>
        <v/>
      </c>
      <c r="G164" s="51" t="str">
        <f t="shared" si="71"/>
        <v xml:space="preserve"> </v>
      </c>
      <c r="H164" s="51" t="str">
        <f t="shared" si="72"/>
        <v xml:space="preserve"> </v>
      </c>
      <c r="I164" s="51" t="str">
        <f t="shared" si="73"/>
        <v xml:space="preserve"> </v>
      </c>
      <c r="J164" s="51" t="str">
        <f t="shared" si="56"/>
        <v/>
      </c>
      <c r="K164" s="52" t="str">
        <f t="shared" si="57"/>
        <v/>
      </c>
      <c r="L164" s="52" t="str">
        <f t="shared" si="58"/>
        <v/>
      </c>
      <c r="M164" s="51" t="str">
        <f t="shared" si="74"/>
        <v/>
      </c>
      <c r="N164" s="51" t="str">
        <f t="shared" si="75"/>
        <v/>
      </c>
      <c r="O164" s="62" t="str">
        <f t="shared" si="59"/>
        <v/>
      </c>
      <c r="P164" s="62" t="str">
        <f t="shared" si="60"/>
        <v/>
      </c>
      <c r="Q164" s="62" t="str">
        <f t="shared" si="61"/>
        <v/>
      </c>
      <c r="R164" s="54">
        <f t="shared" si="62"/>
        <v>-60.977362935937101</v>
      </c>
      <c r="S164" s="37" t="s">
        <v>91</v>
      </c>
      <c r="T164" s="55">
        <f t="shared" si="76"/>
        <v>0</v>
      </c>
      <c r="U164" s="56">
        <f t="shared" si="77"/>
        <v>623.06734164920363</v>
      </c>
      <c r="V164" s="56">
        <f t="shared" si="78"/>
        <v>1661.6550540045325</v>
      </c>
      <c r="W164" s="37" t="str">
        <f t="shared" si="63"/>
        <v>N</v>
      </c>
      <c r="X164" s="56">
        <f t="shared" si="79"/>
        <v>-2994.913899084182</v>
      </c>
      <c r="Y164" s="56" t="e">
        <f t="shared" si="64"/>
        <v>#VALUE!</v>
      </c>
      <c r="Z164" s="56" t="e">
        <f t="shared" si="80"/>
        <v>#DIV/0!</v>
      </c>
      <c r="AA164" s="56">
        <f t="shared" si="81"/>
        <v>1E-8</v>
      </c>
      <c r="AB164" s="56">
        <f t="shared" si="82"/>
        <v>0</v>
      </c>
      <c r="AC164" s="38"/>
      <c r="AD164" s="16" t="str">
        <f t="shared" si="65"/>
        <v/>
      </c>
      <c r="AE164" s="6" t="str">
        <f t="shared" si="66"/>
        <v/>
      </c>
      <c r="AF164" s="6" t="str">
        <f t="shared" si="67"/>
        <v/>
      </c>
      <c r="AG164" s="6" t="str">
        <f t="shared" si="68"/>
        <v/>
      </c>
      <c r="AH164" s="6" t="str">
        <f t="shared" si="69"/>
        <v/>
      </c>
    </row>
    <row r="165" spans="1:34" s="57" customFormat="1" ht="14.1" customHeight="1">
      <c r="A165" s="58" t="str">
        <f t="shared" si="83"/>
        <v/>
      </c>
      <c r="B165" s="46"/>
      <c r="C165" s="47"/>
      <c r="D165" s="47"/>
      <c r="E165" s="63"/>
      <c r="F165" s="49" t="str">
        <f t="shared" si="70"/>
        <v/>
      </c>
      <c r="G165" s="51" t="str">
        <f t="shared" si="71"/>
        <v xml:space="preserve"> </v>
      </c>
      <c r="H165" s="51" t="str">
        <f t="shared" si="72"/>
        <v xml:space="preserve"> </v>
      </c>
      <c r="I165" s="51" t="str">
        <f t="shared" si="73"/>
        <v xml:space="preserve"> </v>
      </c>
      <c r="J165" s="51" t="str">
        <f t="shared" si="56"/>
        <v/>
      </c>
      <c r="K165" s="52" t="str">
        <f t="shared" si="57"/>
        <v/>
      </c>
      <c r="L165" s="52" t="str">
        <f t="shared" si="58"/>
        <v/>
      </c>
      <c r="M165" s="51" t="str">
        <f t="shared" si="74"/>
        <v/>
      </c>
      <c r="N165" s="51" t="str">
        <f t="shared" si="75"/>
        <v/>
      </c>
      <c r="O165" s="62" t="str">
        <f t="shared" si="59"/>
        <v/>
      </c>
      <c r="P165" s="62" t="str">
        <f t="shared" si="60"/>
        <v/>
      </c>
      <c r="Q165" s="62" t="str">
        <f t="shared" si="61"/>
        <v/>
      </c>
      <c r="R165" s="54">
        <f t="shared" si="62"/>
        <v>-60.977362935937101</v>
      </c>
      <c r="S165" s="37" t="s">
        <v>91</v>
      </c>
      <c r="T165" s="55">
        <f t="shared" si="76"/>
        <v>0</v>
      </c>
      <c r="U165" s="56">
        <f t="shared" si="77"/>
        <v>623.06734164920363</v>
      </c>
      <c r="V165" s="56">
        <f t="shared" si="78"/>
        <v>1661.6550540045325</v>
      </c>
      <c r="W165" s="37" t="str">
        <f t="shared" si="63"/>
        <v>N</v>
      </c>
      <c r="X165" s="56">
        <f t="shared" si="79"/>
        <v>-2994.913899084182</v>
      </c>
      <c r="Y165" s="56" t="e">
        <f t="shared" si="64"/>
        <v>#VALUE!</v>
      </c>
      <c r="Z165" s="56" t="e">
        <f t="shared" si="80"/>
        <v>#DIV/0!</v>
      </c>
      <c r="AA165" s="56">
        <f t="shared" si="81"/>
        <v>1E-8</v>
      </c>
      <c r="AB165" s="56">
        <f t="shared" si="82"/>
        <v>0</v>
      </c>
      <c r="AC165" s="38"/>
      <c r="AD165" s="16" t="str">
        <f t="shared" si="65"/>
        <v/>
      </c>
      <c r="AE165" s="6" t="str">
        <f t="shared" si="66"/>
        <v/>
      </c>
      <c r="AF165" s="6" t="str">
        <f t="shared" si="67"/>
        <v/>
      </c>
      <c r="AG165" s="6" t="str">
        <f t="shared" si="68"/>
        <v/>
      </c>
      <c r="AH165" s="6" t="str">
        <f t="shared" si="69"/>
        <v/>
      </c>
    </row>
    <row r="166" spans="1:34" s="57" customFormat="1" ht="14.1" customHeight="1">
      <c r="A166" s="58" t="str">
        <f t="shared" si="83"/>
        <v/>
      </c>
      <c r="B166" s="46"/>
      <c r="C166" s="47"/>
      <c r="D166" s="47"/>
      <c r="E166" s="63"/>
      <c r="F166" s="49" t="str">
        <f t="shared" si="70"/>
        <v/>
      </c>
      <c r="G166" s="51" t="str">
        <f t="shared" si="71"/>
        <v xml:space="preserve"> </v>
      </c>
      <c r="H166" s="51" t="str">
        <f t="shared" si="72"/>
        <v xml:space="preserve"> </v>
      </c>
      <c r="I166" s="51" t="str">
        <f t="shared" si="73"/>
        <v xml:space="preserve"> </v>
      </c>
      <c r="J166" s="51" t="str">
        <f t="shared" si="56"/>
        <v/>
      </c>
      <c r="K166" s="52" t="str">
        <f t="shared" si="57"/>
        <v/>
      </c>
      <c r="L166" s="52" t="str">
        <f t="shared" si="58"/>
        <v/>
      </c>
      <c r="M166" s="51" t="str">
        <f t="shared" si="74"/>
        <v/>
      </c>
      <c r="N166" s="51" t="str">
        <f t="shared" si="75"/>
        <v/>
      </c>
      <c r="O166" s="62" t="str">
        <f t="shared" si="59"/>
        <v/>
      </c>
      <c r="P166" s="62" t="str">
        <f t="shared" si="60"/>
        <v/>
      </c>
      <c r="Q166" s="62" t="str">
        <f t="shared" si="61"/>
        <v/>
      </c>
      <c r="R166" s="54">
        <f t="shared" si="62"/>
        <v>-60.977362935937101</v>
      </c>
      <c r="S166" s="37" t="s">
        <v>91</v>
      </c>
      <c r="T166" s="55">
        <f t="shared" si="76"/>
        <v>0</v>
      </c>
      <c r="U166" s="56">
        <f t="shared" si="77"/>
        <v>623.06734164920363</v>
      </c>
      <c r="V166" s="56">
        <f t="shared" si="78"/>
        <v>1661.6550540045325</v>
      </c>
      <c r="W166" s="37" t="str">
        <f t="shared" si="63"/>
        <v>N</v>
      </c>
      <c r="X166" s="56">
        <f t="shared" si="79"/>
        <v>-2994.913899084182</v>
      </c>
      <c r="Y166" s="56" t="e">
        <f t="shared" si="64"/>
        <v>#VALUE!</v>
      </c>
      <c r="Z166" s="56" t="e">
        <f t="shared" si="80"/>
        <v>#DIV/0!</v>
      </c>
      <c r="AA166" s="56">
        <f t="shared" si="81"/>
        <v>1E-8</v>
      </c>
      <c r="AB166" s="56">
        <f t="shared" si="82"/>
        <v>0</v>
      </c>
      <c r="AC166" s="38"/>
      <c r="AD166" s="16" t="str">
        <f t="shared" si="65"/>
        <v/>
      </c>
      <c r="AE166" s="6" t="str">
        <f t="shared" si="66"/>
        <v/>
      </c>
      <c r="AF166" s="6" t="str">
        <f t="shared" si="67"/>
        <v/>
      </c>
      <c r="AG166" s="6" t="str">
        <f t="shared" si="68"/>
        <v/>
      </c>
      <c r="AH166" s="6" t="str">
        <f t="shared" si="69"/>
        <v/>
      </c>
    </row>
    <row r="167" spans="1:34" s="57" customFormat="1" ht="14.1" customHeight="1">
      <c r="A167" s="58" t="str">
        <f t="shared" si="83"/>
        <v/>
      </c>
      <c r="B167" s="46"/>
      <c r="C167" s="47"/>
      <c r="D167" s="47"/>
      <c r="E167" s="63"/>
      <c r="F167" s="49" t="str">
        <f t="shared" si="70"/>
        <v/>
      </c>
      <c r="G167" s="51" t="str">
        <f t="shared" si="71"/>
        <v xml:space="preserve"> </v>
      </c>
      <c r="H167" s="51" t="str">
        <f t="shared" si="72"/>
        <v xml:space="preserve"> </v>
      </c>
      <c r="I167" s="51" t="str">
        <f t="shared" si="73"/>
        <v xml:space="preserve"> </v>
      </c>
      <c r="J167" s="51" t="str">
        <f t="shared" si="56"/>
        <v/>
      </c>
      <c r="K167" s="52" t="str">
        <f t="shared" si="57"/>
        <v/>
      </c>
      <c r="L167" s="52" t="str">
        <f t="shared" si="58"/>
        <v/>
      </c>
      <c r="M167" s="51" t="str">
        <f t="shared" si="74"/>
        <v/>
      </c>
      <c r="N167" s="51" t="str">
        <f t="shared" si="75"/>
        <v/>
      </c>
      <c r="O167" s="62" t="str">
        <f t="shared" si="59"/>
        <v/>
      </c>
      <c r="P167" s="62" t="str">
        <f t="shared" si="60"/>
        <v/>
      </c>
      <c r="Q167" s="62" t="str">
        <f t="shared" si="61"/>
        <v/>
      </c>
      <c r="R167" s="54">
        <f t="shared" si="62"/>
        <v>-60.977362935937101</v>
      </c>
      <c r="S167" s="37" t="s">
        <v>91</v>
      </c>
      <c r="T167" s="55">
        <f t="shared" si="76"/>
        <v>0</v>
      </c>
      <c r="U167" s="56">
        <f t="shared" si="77"/>
        <v>623.06734164920363</v>
      </c>
      <c r="V167" s="56">
        <f t="shared" si="78"/>
        <v>1661.6550540045325</v>
      </c>
      <c r="W167" s="37" t="str">
        <f t="shared" si="63"/>
        <v>N</v>
      </c>
      <c r="X167" s="56">
        <f t="shared" si="79"/>
        <v>-2994.913899084182</v>
      </c>
      <c r="Y167" s="56" t="e">
        <f t="shared" si="64"/>
        <v>#VALUE!</v>
      </c>
      <c r="Z167" s="56" t="e">
        <f t="shared" si="80"/>
        <v>#DIV/0!</v>
      </c>
      <c r="AA167" s="56">
        <f t="shared" si="81"/>
        <v>1E-8</v>
      </c>
      <c r="AB167" s="56">
        <f t="shared" si="82"/>
        <v>0</v>
      </c>
      <c r="AC167" s="38"/>
      <c r="AD167" s="16" t="str">
        <f t="shared" si="65"/>
        <v/>
      </c>
      <c r="AE167" s="6" t="str">
        <f t="shared" si="66"/>
        <v/>
      </c>
      <c r="AF167" s="6" t="str">
        <f t="shared" si="67"/>
        <v/>
      </c>
      <c r="AG167" s="6" t="str">
        <f t="shared" si="68"/>
        <v/>
      </c>
      <c r="AH167" s="6" t="str">
        <f t="shared" si="69"/>
        <v/>
      </c>
    </row>
    <row r="168" spans="1:34" ht="14.1" customHeight="1">
      <c r="A168" s="58" t="str">
        <f t="shared" si="83"/>
        <v/>
      </c>
      <c r="B168" s="46"/>
      <c r="C168" s="47"/>
      <c r="D168" s="47"/>
      <c r="E168" s="63"/>
      <c r="F168" s="49" t="str">
        <f t="shared" si="70"/>
        <v/>
      </c>
      <c r="G168" s="51" t="str">
        <f t="shared" si="71"/>
        <v xml:space="preserve"> </v>
      </c>
      <c r="H168" s="51" t="str">
        <f t="shared" si="72"/>
        <v xml:space="preserve"> </v>
      </c>
      <c r="I168" s="51" t="str">
        <f t="shared" si="73"/>
        <v xml:space="preserve"> </v>
      </c>
      <c r="J168" s="51" t="str">
        <f t="shared" si="56"/>
        <v/>
      </c>
      <c r="K168" s="52" t="str">
        <f t="shared" si="57"/>
        <v/>
      </c>
      <c r="L168" s="52" t="str">
        <f t="shared" si="58"/>
        <v/>
      </c>
      <c r="M168" s="51" t="str">
        <f t="shared" si="74"/>
        <v/>
      </c>
      <c r="N168" s="51" t="str">
        <f t="shared" si="75"/>
        <v/>
      </c>
      <c r="O168" s="62" t="str">
        <f t="shared" si="59"/>
        <v/>
      </c>
      <c r="P168" s="62" t="str">
        <f t="shared" si="60"/>
        <v/>
      </c>
      <c r="Q168" s="62" t="str">
        <f t="shared" si="61"/>
        <v/>
      </c>
      <c r="R168" s="54">
        <f t="shared" si="62"/>
        <v>-60.977362935937101</v>
      </c>
      <c r="S168" s="37" t="s">
        <v>91</v>
      </c>
      <c r="T168" s="55">
        <f t="shared" si="76"/>
        <v>0</v>
      </c>
      <c r="U168" s="56">
        <f t="shared" si="77"/>
        <v>623.06734164920363</v>
      </c>
      <c r="V168" s="56">
        <f t="shared" si="78"/>
        <v>1661.6550540045325</v>
      </c>
      <c r="W168" s="37" t="str">
        <f t="shared" si="63"/>
        <v>N</v>
      </c>
      <c r="X168" s="56">
        <f t="shared" si="79"/>
        <v>-2994.913899084182</v>
      </c>
      <c r="Y168" s="56" t="e">
        <f t="shared" si="64"/>
        <v>#VALUE!</v>
      </c>
      <c r="Z168" s="56" t="e">
        <f t="shared" si="80"/>
        <v>#DIV/0!</v>
      </c>
      <c r="AA168" s="56">
        <f t="shared" si="81"/>
        <v>1E-8</v>
      </c>
      <c r="AB168" s="56">
        <f t="shared" si="82"/>
        <v>0</v>
      </c>
      <c r="AC168" s="38"/>
      <c r="AD168" s="16" t="str">
        <f t="shared" si="65"/>
        <v/>
      </c>
      <c r="AE168" s="6" t="str">
        <f t="shared" si="66"/>
        <v/>
      </c>
      <c r="AF168" s="6" t="str">
        <f t="shared" si="67"/>
        <v/>
      </c>
      <c r="AG168" s="6" t="str">
        <f t="shared" si="68"/>
        <v/>
      </c>
      <c r="AH168" s="6" t="str">
        <f t="shared" si="69"/>
        <v/>
      </c>
    </row>
    <row r="169" spans="1:34" ht="14.1" customHeight="1">
      <c r="A169" s="58" t="str">
        <f t="shared" si="83"/>
        <v/>
      </c>
      <c r="B169" s="46"/>
      <c r="C169" s="47"/>
      <c r="D169" s="47"/>
      <c r="E169" s="63"/>
      <c r="F169" s="49" t="str">
        <f t="shared" si="70"/>
        <v/>
      </c>
      <c r="G169" s="51" t="str">
        <f t="shared" si="71"/>
        <v xml:space="preserve"> </v>
      </c>
      <c r="H169" s="51" t="str">
        <f t="shared" si="72"/>
        <v xml:space="preserve"> </v>
      </c>
      <c r="I169" s="51" t="str">
        <f t="shared" si="73"/>
        <v xml:space="preserve"> </v>
      </c>
      <c r="J169" s="51" t="str">
        <f t="shared" si="56"/>
        <v/>
      </c>
      <c r="K169" s="52" t="str">
        <f t="shared" si="57"/>
        <v/>
      </c>
      <c r="L169" s="52" t="str">
        <f t="shared" si="58"/>
        <v/>
      </c>
      <c r="M169" s="51" t="str">
        <f t="shared" si="74"/>
        <v/>
      </c>
      <c r="N169" s="51" t="str">
        <f t="shared" si="75"/>
        <v/>
      </c>
      <c r="O169" s="62" t="str">
        <f t="shared" si="59"/>
        <v/>
      </c>
      <c r="P169" s="62" t="str">
        <f t="shared" si="60"/>
        <v/>
      </c>
      <c r="Q169" s="62" t="str">
        <f t="shared" si="61"/>
        <v/>
      </c>
      <c r="R169" s="54">
        <f t="shared" si="62"/>
        <v>-60.977362935937101</v>
      </c>
      <c r="S169" s="37" t="s">
        <v>91</v>
      </c>
      <c r="T169" s="55">
        <f t="shared" si="76"/>
        <v>0</v>
      </c>
      <c r="U169" s="56">
        <f t="shared" si="77"/>
        <v>623.06734164920363</v>
      </c>
      <c r="V169" s="56">
        <f t="shared" si="78"/>
        <v>1661.6550540045325</v>
      </c>
      <c r="W169" s="37" t="str">
        <f t="shared" si="63"/>
        <v>N</v>
      </c>
      <c r="X169" s="56">
        <f t="shared" si="79"/>
        <v>-2994.913899084182</v>
      </c>
      <c r="Y169" s="56" t="e">
        <f t="shared" si="64"/>
        <v>#VALUE!</v>
      </c>
      <c r="Z169" s="56" t="e">
        <f t="shared" si="80"/>
        <v>#DIV/0!</v>
      </c>
      <c r="AA169" s="56">
        <f t="shared" si="81"/>
        <v>1E-8</v>
      </c>
      <c r="AB169" s="56">
        <f t="shared" si="82"/>
        <v>0</v>
      </c>
      <c r="AC169" s="38"/>
      <c r="AD169" s="16" t="str">
        <f t="shared" si="65"/>
        <v/>
      </c>
      <c r="AE169" s="6" t="str">
        <f t="shared" si="66"/>
        <v/>
      </c>
      <c r="AF169" s="6" t="str">
        <f t="shared" si="67"/>
        <v/>
      </c>
      <c r="AG169" s="6" t="str">
        <f t="shared" si="68"/>
        <v/>
      </c>
      <c r="AH169" s="6" t="str">
        <f t="shared" si="69"/>
        <v/>
      </c>
    </row>
    <row r="170" spans="1:34" ht="14.1" customHeight="1">
      <c r="A170" s="58" t="str">
        <f t="shared" si="83"/>
        <v/>
      </c>
      <c r="B170" s="46"/>
      <c r="C170" s="47"/>
      <c r="D170" s="47"/>
      <c r="E170" s="63"/>
      <c r="F170" s="49" t="str">
        <f t="shared" si="70"/>
        <v/>
      </c>
      <c r="G170" s="51" t="str">
        <f t="shared" si="71"/>
        <v xml:space="preserve"> </v>
      </c>
      <c r="H170" s="51" t="str">
        <f t="shared" si="72"/>
        <v xml:space="preserve"> </v>
      </c>
      <c r="I170" s="51" t="str">
        <f t="shared" si="73"/>
        <v xml:space="preserve"> </v>
      </c>
      <c r="J170" s="51" t="str">
        <f t="shared" si="56"/>
        <v/>
      </c>
      <c r="K170" s="52" t="str">
        <f t="shared" si="57"/>
        <v/>
      </c>
      <c r="L170" s="52" t="str">
        <f t="shared" si="58"/>
        <v/>
      </c>
      <c r="M170" s="51" t="str">
        <f t="shared" si="74"/>
        <v/>
      </c>
      <c r="N170" s="51" t="str">
        <f t="shared" si="75"/>
        <v/>
      </c>
      <c r="O170" s="62" t="str">
        <f t="shared" si="59"/>
        <v/>
      </c>
      <c r="P170" s="62" t="str">
        <f t="shared" si="60"/>
        <v/>
      </c>
      <c r="Q170" s="62" t="str">
        <f t="shared" si="61"/>
        <v/>
      </c>
      <c r="R170" s="54">
        <f t="shared" si="62"/>
        <v>-60.977362935937101</v>
      </c>
      <c r="S170" s="37" t="s">
        <v>91</v>
      </c>
      <c r="T170" s="55">
        <f t="shared" si="76"/>
        <v>0</v>
      </c>
      <c r="U170" s="56">
        <f t="shared" si="77"/>
        <v>623.06734164920363</v>
      </c>
      <c r="V170" s="56">
        <f t="shared" si="78"/>
        <v>1661.6550540045325</v>
      </c>
      <c r="W170" s="37" t="str">
        <f t="shared" si="63"/>
        <v>N</v>
      </c>
      <c r="X170" s="56">
        <f t="shared" si="79"/>
        <v>-2994.913899084182</v>
      </c>
      <c r="Y170" s="56" t="e">
        <f t="shared" si="64"/>
        <v>#VALUE!</v>
      </c>
      <c r="Z170" s="56" t="e">
        <f t="shared" si="80"/>
        <v>#DIV/0!</v>
      </c>
      <c r="AA170" s="56">
        <f t="shared" si="81"/>
        <v>1E-8</v>
      </c>
      <c r="AB170" s="56">
        <f t="shared" si="82"/>
        <v>0</v>
      </c>
      <c r="AC170" s="38"/>
      <c r="AD170" s="16" t="str">
        <f t="shared" si="65"/>
        <v/>
      </c>
      <c r="AE170" s="6" t="str">
        <f t="shared" si="66"/>
        <v/>
      </c>
      <c r="AF170" s="6" t="str">
        <f t="shared" si="67"/>
        <v/>
      </c>
      <c r="AG170" s="6" t="str">
        <f t="shared" si="68"/>
        <v/>
      </c>
      <c r="AH170" s="6" t="str">
        <f t="shared" si="69"/>
        <v/>
      </c>
    </row>
    <row r="171" spans="1:34" ht="14.1" customHeight="1">
      <c r="A171" s="58" t="str">
        <f t="shared" si="83"/>
        <v/>
      </c>
      <c r="B171" s="46"/>
      <c r="C171" s="47"/>
      <c r="D171" s="47"/>
      <c r="E171" s="63"/>
      <c r="F171" s="49" t="str">
        <f t="shared" si="70"/>
        <v/>
      </c>
      <c r="G171" s="51" t="str">
        <f t="shared" si="71"/>
        <v xml:space="preserve"> </v>
      </c>
      <c r="H171" s="51" t="str">
        <f t="shared" si="72"/>
        <v xml:space="preserve"> </v>
      </c>
      <c r="I171" s="51" t="str">
        <f t="shared" si="73"/>
        <v xml:space="preserve"> </v>
      </c>
      <c r="J171" s="51" t="str">
        <f t="shared" si="56"/>
        <v/>
      </c>
      <c r="K171" s="52" t="str">
        <f t="shared" si="57"/>
        <v/>
      </c>
      <c r="L171" s="52" t="str">
        <f t="shared" si="58"/>
        <v/>
      </c>
      <c r="M171" s="51" t="str">
        <f t="shared" si="74"/>
        <v/>
      </c>
      <c r="N171" s="51" t="str">
        <f t="shared" si="75"/>
        <v/>
      </c>
      <c r="O171" s="62" t="str">
        <f t="shared" si="59"/>
        <v/>
      </c>
      <c r="P171" s="62" t="str">
        <f t="shared" si="60"/>
        <v/>
      </c>
      <c r="Q171" s="62" t="str">
        <f t="shared" si="61"/>
        <v/>
      </c>
      <c r="R171" s="54">
        <f t="shared" si="62"/>
        <v>-60.977362935937101</v>
      </c>
      <c r="S171" s="37" t="s">
        <v>91</v>
      </c>
      <c r="T171" s="55">
        <f t="shared" si="76"/>
        <v>0</v>
      </c>
      <c r="U171" s="56">
        <f t="shared" si="77"/>
        <v>623.06734164920363</v>
      </c>
      <c r="V171" s="56">
        <f t="shared" si="78"/>
        <v>1661.6550540045325</v>
      </c>
      <c r="W171" s="37" t="str">
        <f t="shared" si="63"/>
        <v>N</v>
      </c>
      <c r="X171" s="56">
        <f t="shared" si="79"/>
        <v>-2994.913899084182</v>
      </c>
      <c r="Y171" s="56" t="e">
        <f t="shared" si="64"/>
        <v>#VALUE!</v>
      </c>
      <c r="Z171" s="56" t="e">
        <f t="shared" si="80"/>
        <v>#DIV/0!</v>
      </c>
      <c r="AA171" s="56">
        <f t="shared" si="81"/>
        <v>1E-8</v>
      </c>
      <c r="AB171" s="56">
        <f t="shared" si="82"/>
        <v>0</v>
      </c>
      <c r="AC171" s="38"/>
      <c r="AD171" s="16" t="str">
        <f t="shared" si="65"/>
        <v/>
      </c>
      <c r="AE171" s="6" t="str">
        <f t="shared" si="66"/>
        <v/>
      </c>
      <c r="AF171" s="6" t="str">
        <f t="shared" si="67"/>
        <v/>
      </c>
      <c r="AG171" s="6" t="str">
        <f t="shared" si="68"/>
        <v/>
      </c>
      <c r="AH171" s="6" t="str">
        <f t="shared" si="69"/>
        <v/>
      </c>
    </row>
    <row r="172" spans="1:34" ht="14.1" customHeight="1">
      <c r="A172" s="58" t="str">
        <f t="shared" si="83"/>
        <v/>
      </c>
      <c r="B172" s="46"/>
      <c r="C172" s="47"/>
      <c r="D172" s="47"/>
      <c r="E172" s="63"/>
      <c r="F172" s="49" t="str">
        <f t="shared" si="70"/>
        <v/>
      </c>
      <c r="G172" s="51" t="str">
        <f t="shared" si="71"/>
        <v xml:space="preserve"> </v>
      </c>
      <c r="H172" s="51" t="str">
        <f t="shared" si="72"/>
        <v xml:space="preserve"> </v>
      </c>
      <c r="I172" s="51" t="str">
        <f t="shared" si="73"/>
        <v xml:space="preserve"> </v>
      </c>
      <c r="J172" s="51" t="str">
        <f t="shared" si="56"/>
        <v/>
      </c>
      <c r="K172" s="52" t="str">
        <f t="shared" si="57"/>
        <v/>
      </c>
      <c r="L172" s="52" t="str">
        <f t="shared" si="58"/>
        <v/>
      </c>
      <c r="M172" s="51" t="str">
        <f t="shared" si="74"/>
        <v/>
      </c>
      <c r="N172" s="51" t="str">
        <f t="shared" si="75"/>
        <v/>
      </c>
      <c r="O172" s="62" t="str">
        <f t="shared" si="59"/>
        <v/>
      </c>
      <c r="P172" s="62" t="str">
        <f t="shared" si="60"/>
        <v/>
      </c>
      <c r="Q172" s="62" t="str">
        <f t="shared" si="61"/>
        <v/>
      </c>
      <c r="R172" s="54">
        <f t="shared" si="62"/>
        <v>-60.977362935937101</v>
      </c>
      <c r="S172" s="37" t="s">
        <v>91</v>
      </c>
      <c r="T172" s="55">
        <f t="shared" si="76"/>
        <v>0</v>
      </c>
      <c r="U172" s="56">
        <f t="shared" si="77"/>
        <v>623.06734164920363</v>
      </c>
      <c r="V172" s="56">
        <f t="shared" si="78"/>
        <v>1661.6550540045325</v>
      </c>
      <c r="W172" s="37" t="str">
        <f t="shared" si="63"/>
        <v>N</v>
      </c>
      <c r="X172" s="56">
        <f t="shared" si="79"/>
        <v>-2994.913899084182</v>
      </c>
      <c r="Y172" s="56" t="e">
        <f t="shared" si="64"/>
        <v>#VALUE!</v>
      </c>
      <c r="Z172" s="56" t="e">
        <f t="shared" si="80"/>
        <v>#DIV/0!</v>
      </c>
      <c r="AA172" s="56">
        <f t="shared" si="81"/>
        <v>1E-8</v>
      </c>
      <c r="AB172" s="56">
        <f t="shared" si="82"/>
        <v>0</v>
      </c>
      <c r="AC172" s="38"/>
      <c r="AD172" s="16" t="str">
        <f t="shared" si="65"/>
        <v/>
      </c>
      <c r="AE172" s="6" t="str">
        <f t="shared" si="66"/>
        <v/>
      </c>
      <c r="AF172" s="6" t="str">
        <f t="shared" si="67"/>
        <v/>
      </c>
      <c r="AG172" s="6" t="str">
        <f t="shared" si="68"/>
        <v/>
      </c>
      <c r="AH172" s="6" t="str">
        <f t="shared" si="69"/>
        <v/>
      </c>
    </row>
    <row r="173" spans="1:34" ht="14.1" customHeight="1">
      <c r="A173" s="58" t="str">
        <f t="shared" si="83"/>
        <v/>
      </c>
      <c r="B173" s="46"/>
      <c r="C173" s="47"/>
      <c r="D173" s="47"/>
      <c r="E173" s="63"/>
      <c r="F173" s="49" t="str">
        <f t="shared" si="70"/>
        <v/>
      </c>
      <c r="G173" s="51" t="str">
        <f t="shared" si="71"/>
        <v xml:space="preserve"> </v>
      </c>
      <c r="H173" s="51" t="str">
        <f t="shared" si="72"/>
        <v xml:space="preserve"> </v>
      </c>
      <c r="I173" s="51" t="str">
        <f t="shared" si="73"/>
        <v xml:space="preserve"> </v>
      </c>
      <c r="J173" s="51" t="str">
        <f t="shared" si="56"/>
        <v/>
      </c>
      <c r="K173" s="52" t="str">
        <f t="shared" si="57"/>
        <v/>
      </c>
      <c r="L173" s="52" t="str">
        <f t="shared" si="58"/>
        <v/>
      </c>
      <c r="M173" s="51" t="str">
        <f t="shared" si="74"/>
        <v/>
      </c>
      <c r="N173" s="51" t="str">
        <f t="shared" si="75"/>
        <v/>
      </c>
      <c r="O173" s="62" t="str">
        <f t="shared" si="59"/>
        <v/>
      </c>
      <c r="P173" s="62" t="str">
        <f t="shared" si="60"/>
        <v/>
      </c>
      <c r="Q173" s="62" t="str">
        <f t="shared" si="61"/>
        <v/>
      </c>
      <c r="R173" s="54">
        <f t="shared" si="62"/>
        <v>-60.977362935937101</v>
      </c>
      <c r="S173" s="37" t="s">
        <v>91</v>
      </c>
      <c r="T173" s="55">
        <f t="shared" si="76"/>
        <v>0</v>
      </c>
      <c r="U173" s="56">
        <f t="shared" si="77"/>
        <v>623.06734164920363</v>
      </c>
      <c r="V173" s="56">
        <f t="shared" si="78"/>
        <v>1661.6550540045325</v>
      </c>
      <c r="W173" s="37" t="str">
        <f t="shared" si="63"/>
        <v>N</v>
      </c>
      <c r="X173" s="56">
        <f t="shared" si="79"/>
        <v>-2994.913899084182</v>
      </c>
      <c r="Y173" s="56" t="e">
        <f t="shared" si="64"/>
        <v>#VALUE!</v>
      </c>
      <c r="Z173" s="56" t="e">
        <f t="shared" si="80"/>
        <v>#DIV/0!</v>
      </c>
      <c r="AA173" s="56">
        <f t="shared" si="81"/>
        <v>1E-8</v>
      </c>
      <c r="AB173" s="56">
        <f t="shared" si="82"/>
        <v>0</v>
      </c>
      <c r="AC173" s="38"/>
      <c r="AD173" s="16" t="str">
        <f t="shared" si="65"/>
        <v/>
      </c>
      <c r="AE173" s="6" t="str">
        <f t="shared" si="66"/>
        <v/>
      </c>
      <c r="AF173" s="6" t="str">
        <f t="shared" si="67"/>
        <v/>
      </c>
      <c r="AG173" s="6" t="str">
        <f t="shared" si="68"/>
        <v/>
      </c>
      <c r="AH173" s="6" t="str">
        <f t="shared" si="69"/>
        <v/>
      </c>
    </row>
    <row r="174" spans="1:34" ht="14.1" customHeight="1">
      <c r="A174" s="58" t="str">
        <f t="shared" si="83"/>
        <v/>
      </c>
      <c r="B174" s="46"/>
      <c r="C174" s="47"/>
      <c r="D174" s="47"/>
      <c r="E174" s="63"/>
      <c r="F174" s="49" t="str">
        <f t="shared" si="70"/>
        <v/>
      </c>
      <c r="G174" s="51" t="str">
        <f t="shared" si="71"/>
        <v xml:space="preserve"> </v>
      </c>
      <c r="H174" s="51" t="str">
        <f t="shared" si="72"/>
        <v xml:space="preserve"> </v>
      </c>
      <c r="I174" s="51" t="str">
        <f t="shared" si="73"/>
        <v xml:space="preserve"> </v>
      </c>
      <c r="J174" s="51" t="str">
        <f t="shared" si="56"/>
        <v/>
      </c>
      <c r="K174" s="52" t="str">
        <f t="shared" si="57"/>
        <v/>
      </c>
      <c r="L174" s="52" t="str">
        <f t="shared" si="58"/>
        <v/>
      </c>
      <c r="M174" s="51" t="str">
        <f t="shared" si="74"/>
        <v/>
      </c>
      <c r="N174" s="51" t="str">
        <f t="shared" si="75"/>
        <v/>
      </c>
      <c r="O174" s="62" t="str">
        <f t="shared" si="59"/>
        <v/>
      </c>
      <c r="P174" s="62" t="str">
        <f t="shared" si="60"/>
        <v/>
      </c>
      <c r="Q174" s="62" t="str">
        <f t="shared" si="61"/>
        <v/>
      </c>
      <c r="R174" s="54">
        <f t="shared" si="62"/>
        <v>-60.977362935937101</v>
      </c>
      <c r="S174" s="37" t="s">
        <v>91</v>
      </c>
      <c r="T174" s="55">
        <f t="shared" si="76"/>
        <v>0</v>
      </c>
      <c r="U174" s="56">
        <f t="shared" si="77"/>
        <v>623.06734164920363</v>
      </c>
      <c r="V174" s="56">
        <f t="shared" si="78"/>
        <v>1661.6550540045325</v>
      </c>
      <c r="W174" s="37" t="str">
        <f t="shared" si="63"/>
        <v>N</v>
      </c>
      <c r="X174" s="56">
        <f t="shared" si="79"/>
        <v>-2994.913899084182</v>
      </c>
      <c r="Y174" s="56" t="e">
        <f t="shared" si="64"/>
        <v>#VALUE!</v>
      </c>
      <c r="Z174" s="56" t="e">
        <f t="shared" si="80"/>
        <v>#DIV/0!</v>
      </c>
      <c r="AA174" s="56">
        <f t="shared" si="81"/>
        <v>1E-8</v>
      </c>
      <c r="AB174" s="56">
        <f t="shared" si="82"/>
        <v>0</v>
      </c>
      <c r="AC174" s="38"/>
      <c r="AD174" s="16" t="str">
        <f t="shared" si="65"/>
        <v/>
      </c>
      <c r="AE174" s="6" t="str">
        <f t="shared" si="66"/>
        <v/>
      </c>
      <c r="AF174" s="6" t="str">
        <f t="shared" si="67"/>
        <v/>
      </c>
      <c r="AG174" s="6" t="str">
        <f t="shared" si="68"/>
        <v/>
      </c>
      <c r="AH174" s="6" t="str">
        <f t="shared" si="69"/>
        <v/>
      </c>
    </row>
    <row r="175" spans="1:34" ht="14.1" customHeight="1">
      <c r="A175" s="58" t="str">
        <f t="shared" si="83"/>
        <v/>
      </c>
      <c r="B175" s="46"/>
      <c r="C175" s="47"/>
      <c r="D175" s="47"/>
      <c r="E175" s="63"/>
      <c r="F175" s="49" t="str">
        <f t="shared" si="70"/>
        <v/>
      </c>
      <c r="G175" s="51" t="str">
        <f t="shared" si="71"/>
        <v xml:space="preserve"> </v>
      </c>
      <c r="H175" s="51" t="str">
        <f t="shared" si="72"/>
        <v xml:space="preserve"> </v>
      </c>
      <c r="I175" s="51" t="str">
        <f t="shared" si="73"/>
        <v xml:space="preserve"> </v>
      </c>
      <c r="J175" s="51" t="str">
        <f t="shared" si="56"/>
        <v/>
      </c>
      <c r="K175" s="52" t="str">
        <f t="shared" si="57"/>
        <v/>
      </c>
      <c r="L175" s="52" t="str">
        <f t="shared" si="58"/>
        <v/>
      </c>
      <c r="M175" s="51" t="str">
        <f t="shared" si="74"/>
        <v/>
      </c>
      <c r="N175" s="51" t="str">
        <f t="shared" si="75"/>
        <v/>
      </c>
      <c r="O175" s="62" t="str">
        <f t="shared" si="59"/>
        <v/>
      </c>
      <c r="P175" s="62" t="str">
        <f t="shared" si="60"/>
        <v/>
      </c>
      <c r="Q175" s="62" t="str">
        <f t="shared" si="61"/>
        <v/>
      </c>
      <c r="R175" s="54">
        <f t="shared" si="62"/>
        <v>-60.977362935937101</v>
      </c>
      <c r="S175" s="37" t="s">
        <v>91</v>
      </c>
      <c r="T175" s="55">
        <f t="shared" si="76"/>
        <v>0</v>
      </c>
      <c r="U175" s="56">
        <f t="shared" si="77"/>
        <v>623.06734164920363</v>
      </c>
      <c r="V175" s="56">
        <f t="shared" si="78"/>
        <v>1661.6550540045325</v>
      </c>
      <c r="W175" s="37" t="str">
        <f t="shared" si="63"/>
        <v>N</v>
      </c>
      <c r="X175" s="56">
        <f t="shared" si="79"/>
        <v>-2994.913899084182</v>
      </c>
      <c r="Y175" s="56" t="e">
        <f t="shared" si="64"/>
        <v>#VALUE!</v>
      </c>
      <c r="Z175" s="56" t="e">
        <f t="shared" si="80"/>
        <v>#DIV/0!</v>
      </c>
      <c r="AA175" s="56">
        <f t="shared" si="81"/>
        <v>1E-8</v>
      </c>
      <c r="AB175" s="56">
        <f t="shared" si="82"/>
        <v>0</v>
      </c>
      <c r="AC175" s="38"/>
      <c r="AD175" s="16" t="str">
        <f t="shared" si="65"/>
        <v/>
      </c>
      <c r="AE175" s="6" t="str">
        <f t="shared" si="66"/>
        <v/>
      </c>
      <c r="AF175" s="6" t="str">
        <f t="shared" si="67"/>
        <v/>
      </c>
      <c r="AG175" s="6" t="str">
        <f t="shared" si="68"/>
        <v/>
      </c>
      <c r="AH175" s="6" t="str">
        <f t="shared" si="69"/>
        <v/>
      </c>
    </row>
    <row r="176" spans="1:34" ht="14.1" customHeight="1">
      <c r="A176" s="58" t="str">
        <f t="shared" si="83"/>
        <v/>
      </c>
      <c r="B176" s="46"/>
      <c r="C176" s="47"/>
      <c r="D176" s="47"/>
      <c r="E176" s="63"/>
      <c r="F176" s="49" t="str">
        <f t="shared" si="70"/>
        <v/>
      </c>
      <c r="G176" s="51" t="str">
        <f t="shared" si="71"/>
        <v xml:space="preserve"> </v>
      </c>
      <c r="H176" s="51" t="str">
        <f t="shared" si="72"/>
        <v xml:space="preserve"> </v>
      </c>
      <c r="I176" s="51" t="str">
        <f t="shared" si="73"/>
        <v xml:space="preserve"> </v>
      </c>
      <c r="J176" s="51" t="str">
        <f t="shared" si="56"/>
        <v/>
      </c>
      <c r="K176" s="52" t="str">
        <f t="shared" si="57"/>
        <v/>
      </c>
      <c r="L176" s="52" t="str">
        <f t="shared" si="58"/>
        <v/>
      </c>
      <c r="M176" s="51" t="str">
        <f t="shared" si="74"/>
        <v/>
      </c>
      <c r="N176" s="51" t="str">
        <f t="shared" si="75"/>
        <v/>
      </c>
      <c r="O176" s="62" t="str">
        <f t="shared" si="59"/>
        <v/>
      </c>
      <c r="P176" s="62" t="str">
        <f t="shared" si="60"/>
        <v/>
      </c>
      <c r="Q176" s="62" t="str">
        <f t="shared" si="61"/>
        <v/>
      </c>
      <c r="R176" s="54">
        <f t="shared" si="62"/>
        <v>-60.977362935937101</v>
      </c>
      <c r="S176" s="37" t="s">
        <v>91</v>
      </c>
      <c r="T176" s="55">
        <f t="shared" si="76"/>
        <v>0</v>
      </c>
      <c r="U176" s="56">
        <f t="shared" si="77"/>
        <v>623.06734164920363</v>
      </c>
      <c r="V176" s="56">
        <f t="shared" si="78"/>
        <v>1661.6550540045325</v>
      </c>
      <c r="W176" s="37" t="str">
        <f t="shared" si="63"/>
        <v>N</v>
      </c>
      <c r="X176" s="56">
        <f t="shared" si="79"/>
        <v>-2994.913899084182</v>
      </c>
      <c r="Y176" s="56" t="e">
        <f t="shared" si="64"/>
        <v>#VALUE!</v>
      </c>
      <c r="Z176" s="56" t="e">
        <f t="shared" si="80"/>
        <v>#DIV/0!</v>
      </c>
      <c r="AA176" s="56">
        <f t="shared" si="81"/>
        <v>1E-8</v>
      </c>
      <c r="AB176" s="56">
        <f t="shared" si="82"/>
        <v>0</v>
      </c>
      <c r="AC176" s="38"/>
      <c r="AD176" s="16" t="str">
        <f t="shared" si="65"/>
        <v/>
      </c>
      <c r="AE176" s="6" t="str">
        <f t="shared" si="66"/>
        <v/>
      </c>
      <c r="AF176" s="6" t="str">
        <f t="shared" si="67"/>
        <v/>
      </c>
      <c r="AG176" s="6" t="str">
        <f t="shared" si="68"/>
        <v/>
      </c>
      <c r="AH176" s="6" t="str">
        <f t="shared" si="69"/>
        <v/>
      </c>
    </row>
    <row r="177" spans="1:34" ht="14.1" customHeight="1">
      <c r="A177" s="58" t="str">
        <f t="shared" si="83"/>
        <v/>
      </c>
      <c r="B177" s="46"/>
      <c r="C177" s="47"/>
      <c r="D177" s="47"/>
      <c r="E177" s="63"/>
      <c r="F177" s="49" t="str">
        <f t="shared" si="70"/>
        <v/>
      </c>
      <c r="G177" s="51" t="str">
        <f t="shared" si="71"/>
        <v xml:space="preserve"> </v>
      </c>
      <c r="H177" s="51" t="str">
        <f t="shared" si="72"/>
        <v xml:space="preserve"> </v>
      </c>
      <c r="I177" s="51" t="str">
        <f t="shared" si="73"/>
        <v xml:space="preserve"> </v>
      </c>
      <c r="J177" s="51" t="str">
        <f t="shared" si="56"/>
        <v/>
      </c>
      <c r="K177" s="52" t="str">
        <f t="shared" si="57"/>
        <v/>
      </c>
      <c r="L177" s="52" t="str">
        <f t="shared" si="58"/>
        <v/>
      </c>
      <c r="M177" s="51" t="str">
        <f t="shared" si="74"/>
        <v/>
      </c>
      <c r="N177" s="51" t="str">
        <f t="shared" si="75"/>
        <v/>
      </c>
      <c r="O177" s="62" t="str">
        <f t="shared" si="59"/>
        <v/>
      </c>
      <c r="P177" s="62" t="str">
        <f t="shared" si="60"/>
        <v/>
      </c>
      <c r="Q177" s="62" t="str">
        <f t="shared" si="61"/>
        <v/>
      </c>
      <c r="R177" s="54">
        <f t="shared" si="62"/>
        <v>-60.977362935937101</v>
      </c>
      <c r="S177" s="37" t="s">
        <v>91</v>
      </c>
      <c r="T177" s="55">
        <f t="shared" si="76"/>
        <v>0</v>
      </c>
      <c r="U177" s="56">
        <f t="shared" si="77"/>
        <v>623.06734164920363</v>
      </c>
      <c r="V177" s="56">
        <f t="shared" si="78"/>
        <v>1661.6550540045325</v>
      </c>
      <c r="W177" s="37" t="str">
        <f t="shared" si="63"/>
        <v>N</v>
      </c>
      <c r="X177" s="56">
        <f t="shared" si="79"/>
        <v>-2994.913899084182</v>
      </c>
      <c r="Y177" s="56" t="e">
        <f t="shared" si="64"/>
        <v>#VALUE!</v>
      </c>
      <c r="Z177" s="56" t="e">
        <f t="shared" si="80"/>
        <v>#DIV/0!</v>
      </c>
      <c r="AA177" s="56">
        <f t="shared" si="81"/>
        <v>1E-8</v>
      </c>
      <c r="AB177" s="56">
        <f t="shared" si="82"/>
        <v>0</v>
      </c>
      <c r="AC177" s="38"/>
      <c r="AD177" s="16" t="str">
        <f t="shared" si="65"/>
        <v/>
      </c>
      <c r="AE177" s="6" t="str">
        <f t="shared" si="66"/>
        <v/>
      </c>
      <c r="AF177" s="6" t="str">
        <f t="shared" si="67"/>
        <v/>
      </c>
      <c r="AG177" s="6" t="str">
        <f t="shared" si="68"/>
        <v/>
      </c>
      <c r="AH177" s="6" t="str">
        <f t="shared" si="69"/>
        <v/>
      </c>
    </row>
    <row r="178" spans="1:34" ht="14.1" customHeight="1">
      <c r="A178" s="58" t="str">
        <f t="shared" si="83"/>
        <v/>
      </c>
      <c r="B178" s="46"/>
      <c r="C178" s="47"/>
      <c r="D178" s="47"/>
      <c r="E178" s="63"/>
      <c r="F178" s="49" t="str">
        <f t="shared" si="70"/>
        <v/>
      </c>
      <c r="G178" s="51" t="str">
        <f t="shared" si="71"/>
        <v xml:space="preserve"> </v>
      </c>
      <c r="H178" s="51" t="str">
        <f t="shared" si="72"/>
        <v xml:space="preserve"> </v>
      </c>
      <c r="I178" s="51" t="str">
        <f t="shared" si="73"/>
        <v xml:space="preserve"> </v>
      </c>
      <c r="J178" s="51" t="str">
        <f t="shared" si="56"/>
        <v/>
      </c>
      <c r="K178" s="52" t="str">
        <f t="shared" si="57"/>
        <v/>
      </c>
      <c r="L178" s="52" t="str">
        <f t="shared" si="58"/>
        <v/>
      </c>
      <c r="M178" s="51" t="str">
        <f t="shared" si="74"/>
        <v/>
      </c>
      <c r="N178" s="51" t="str">
        <f t="shared" si="75"/>
        <v/>
      </c>
      <c r="O178" s="62" t="str">
        <f t="shared" si="59"/>
        <v/>
      </c>
      <c r="P178" s="62" t="str">
        <f t="shared" si="60"/>
        <v/>
      </c>
      <c r="Q178" s="62" t="str">
        <f t="shared" si="61"/>
        <v/>
      </c>
      <c r="R178" s="54">
        <f t="shared" si="62"/>
        <v>-60.977362935937101</v>
      </c>
      <c r="S178" s="37" t="s">
        <v>91</v>
      </c>
      <c r="T178" s="55">
        <f t="shared" si="76"/>
        <v>0</v>
      </c>
      <c r="U178" s="56">
        <f t="shared" si="77"/>
        <v>623.06734164920363</v>
      </c>
      <c r="V178" s="56">
        <f t="shared" si="78"/>
        <v>1661.6550540045325</v>
      </c>
      <c r="W178" s="37" t="str">
        <f t="shared" si="63"/>
        <v>N</v>
      </c>
      <c r="X178" s="56">
        <f t="shared" si="79"/>
        <v>-2994.913899084182</v>
      </c>
      <c r="Y178" s="56" t="e">
        <f t="shared" si="64"/>
        <v>#VALUE!</v>
      </c>
      <c r="Z178" s="56" t="e">
        <f t="shared" si="80"/>
        <v>#DIV/0!</v>
      </c>
      <c r="AA178" s="56">
        <f t="shared" si="81"/>
        <v>1E-8</v>
      </c>
      <c r="AB178" s="56">
        <f t="shared" si="82"/>
        <v>0</v>
      </c>
      <c r="AC178" s="38"/>
      <c r="AD178" s="16" t="str">
        <f t="shared" si="65"/>
        <v/>
      </c>
      <c r="AE178" s="6" t="str">
        <f t="shared" si="66"/>
        <v/>
      </c>
      <c r="AF178" s="6" t="str">
        <f t="shared" si="67"/>
        <v/>
      </c>
      <c r="AG178" s="6" t="str">
        <f t="shared" si="68"/>
        <v/>
      </c>
      <c r="AH178" s="6" t="str">
        <f t="shared" si="69"/>
        <v/>
      </c>
    </row>
    <row r="179" spans="1:34" ht="14.1" customHeight="1">
      <c r="A179" s="58" t="str">
        <f t="shared" si="83"/>
        <v/>
      </c>
      <c r="B179" s="46"/>
      <c r="C179" s="47"/>
      <c r="D179" s="47"/>
      <c r="E179" s="63"/>
      <c r="F179" s="49" t="str">
        <f t="shared" si="70"/>
        <v/>
      </c>
      <c r="G179" s="51" t="str">
        <f t="shared" si="71"/>
        <v xml:space="preserve"> </v>
      </c>
      <c r="H179" s="51" t="str">
        <f t="shared" si="72"/>
        <v xml:space="preserve"> </v>
      </c>
      <c r="I179" s="51" t="str">
        <f t="shared" si="73"/>
        <v xml:space="preserve"> </v>
      </c>
      <c r="J179" s="51" t="str">
        <f t="shared" si="56"/>
        <v/>
      </c>
      <c r="K179" s="52" t="str">
        <f t="shared" si="57"/>
        <v/>
      </c>
      <c r="L179" s="52" t="str">
        <f t="shared" si="58"/>
        <v/>
      </c>
      <c r="M179" s="51" t="str">
        <f t="shared" si="74"/>
        <v/>
      </c>
      <c r="N179" s="51" t="str">
        <f t="shared" si="75"/>
        <v/>
      </c>
      <c r="O179" s="62" t="str">
        <f t="shared" si="59"/>
        <v/>
      </c>
      <c r="P179" s="62" t="str">
        <f t="shared" si="60"/>
        <v/>
      </c>
      <c r="Q179" s="62" t="str">
        <f t="shared" si="61"/>
        <v/>
      </c>
      <c r="R179" s="54">
        <f t="shared" si="62"/>
        <v>-60.977362935937101</v>
      </c>
      <c r="S179" s="37" t="s">
        <v>91</v>
      </c>
      <c r="T179" s="55">
        <f t="shared" si="76"/>
        <v>0</v>
      </c>
      <c r="U179" s="56">
        <f t="shared" si="77"/>
        <v>623.06734164920363</v>
      </c>
      <c r="V179" s="56">
        <f t="shared" si="78"/>
        <v>1661.6550540045325</v>
      </c>
      <c r="W179" s="37" t="str">
        <f t="shared" si="63"/>
        <v>N</v>
      </c>
      <c r="X179" s="56">
        <f t="shared" si="79"/>
        <v>-2994.913899084182</v>
      </c>
      <c r="Y179" s="56" t="e">
        <f t="shared" si="64"/>
        <v>#VALUE!</v>
      </c>
      <c r="Z179" s="56" t="e">
        <f t="shared" si="80"/>
        <v>#DIV/0!</v>
      </c>
      <c r="AA179" s="56">
        <f t="shared" si="81"/>
        <v>1E-8</v>
      </c>
      <c r="AB179" s="56">
        <f t="shared" si="82"/>
        <v>0</v>
      </c>
      <c r="AC179" s="38"/>
      <c r="AD179" s="16" t="str">
        <f t="shared" si="65"/>
        <v/>
      </c>
      <c r="AE179" s="6" t="str">
        <f t="shared" si="66"/>
        <v/>
      </c>
      <c r="AF179" s="6" t="str">
        <f t="shared" si="67"/>
        <v/>
      </c>
      <c r="AG179" s="6" t="str">
        <f t="shared" si="68"/>
        <v/>
      </c>
      <c r="AH179" s="6" t="str">
        <f t="shared" si="69"/>
        <v/>
      </c>
    </row>
    <row r="180" spans="1:34" ht="14.1" customHeight="1">
      <c r="A180" s="58" t="str">
        <f t="shared" si="83"/>
        <v/>
      </c>
      <c r="B180" s="46"/>
      <c r="C180" s="47"/>
      <c r="D180" s="47"/>
      <c r="E180" s="63"/>
      <c r="F180" s="49" t="str">
        <f t="shared" si="70"/>
        <v/>
      </c>
      <c r="G180" s="51" t="str">
        <f t="shared" si="71"/>
        <v xml:space="preserve"> </v>
      </c>
      <c r="H180" s="51" t="str">
        <f t="shared" si="72"/>
        <v xml:space="preserve"> </v>
      </c>
      <c r="I180" s="51" t="str">
        <f t="shared" si="73"/>
        <v xml:space="preserve"> </v>
      </c>
      <c r="J180" s="51" t="str">
        <f t="shared" si="56"/>
        <v/>
      </c>
      <c r="K180" s="52" t="str">
        <f t="shared" si="57"/>
        <v/>
      </c>
      <c r="L180" s="52" t="str">
        <f t="shared" si="58"/>
        <v/>
      </c>
      <c r="M180" s="51" t="str">
        <f t="shared" si="74"/>
        <v/>
      </c>
      <c r="N180" s="51" t="str">
        <f t="shared" si="75"/>
        <v/>
      </c>
      <c r="O180" s="62" t="str">
        <f t="shared" si="59"/>
        <v/>
      </c>
      <c r="P180" s="62" t="str">
        <f t="shared" si="60"/>
        <v/>
      </c>
      <c r="Q180" s="62" t="str">
        <f t="shared" si="61"/>
        <v/>
      </c>
      <c r="R180" s="54">
        <f t="shared" si="62"/>
        <v>-60.977362935937101</v>
      </c>
      <c r="S180" s="37" t="s">
        <v>91</v>
      </c>
      <c r="T180" s="55">
        <f t="shared" si="76"/>
        <v>0</v>
      </c>
      <c r="U180" s="56">
        <f t="shared" si="77"/>
        <v>623.06734164920363</v>
      </c>
      <c r="V180" s="56">
        <f t="shared" si="78"/>
        <v>1661.6550540045325</v>
      </c>
      <c r="W180" s="37" t="str">
        <f t="shared" si="63"/>
        <v>N</v>
      </c>
      <c r="X180" s="56">
        <f t="shared" si="79"/>
        <v>-2994.913899084182</v>
      </c>
      <c r="Y180" s="56" t="e">
        <f t="shared" si="64"/>
        <v>#VALUE!</v>
      </c>
      <c r="Z180" s="56" t="e">
        <f t="shared" si="80"/>
        <v>#DIV/0!</v>
      </c>
      <c r="AA180" s="56">
        <f t="shared" si="81"/>
        <v>1E-8</v>
      </c>
      <c r="AB180" s="56">
        <f t="shared" si="82"/>
        <v>0</v>
      </c>
      <c r="AC180" s="38"/>
      <c r="AD180" s="16" t="str">
        <f t="shared" si="65"/>
        <v/>
      </c>
      <c r="AE180" s="6" t="str">
        <f t="shared" si="66"/>
        <v/>
      </c>
      <c r="AF180" s="6" t="str">
        <f t="shared" si="67"/>
        <v/>
      </c>
      <c r="AG180" s="6" t="str">
        <f t="shared" si="68"/>
        <v/>
      </c>
      <c r="AH180" s="6" t="str">
        <f t="shared" si="69"/>
        <v/>
      </c>
    </row>
    <row r="181" spans="1:34" ht="14.1" customHeight="1">
      <c r="A181" s="58" t="str">
        <f t="shared" si="83"/>
        <v/>
      </c>
      <c r="B181" s="46"/>
      <c r="C181" s="47"/>
      <c r="D181" s="47"/>
      <c r="E181" s="63"/>
      <c r="F181" s="49" t="str">
        <f t="shared" si="70"/>
        <v/>
      </c>
      <c r="G181" s="51" t="str">
        <f t="shared" si="71"/>
        <v xml:space="preserve"> </v>
      </c>
      <c r="H181" s="51" t="str">
        <f t="shared" si="72"/>
        <v xml:space="preserve"> </v>
      </c>
      <c r="I181" s="51" t="str">
        <f t="shared" si="73"/>
        <v xml:space="preserve"> </v>
      </c>
      <c r="J181" s="51" t="str">
        <f t="shared" si="56"/>
        <v/>
      </c>
      <c r="K181" s="52" t="str">
        <f t="shared" si="57"/>
        <v/>
      </c>
      <c r="L181" s="52" t="str">
        <f t="shared" si="58"/>
        <v/>
      </c>
      <c r="M181" s="51" t="str">
        <f t="shared" si="74"/>
        <v/>
      </c>
      <c r="N181" s="51" t="str">
        <f t="shared" si="75"/>
        <v/>
      </c>
      <c r="O181" s="62" t="str">
        <f t="shared" si="59"/>
        <v/>
      </c>
      <c r="P181" s="62" t="str">
        <f t="shared" si="60"/>
        <v/>
      </c>
      <c r="Q181" s="62" t="str">
        <f t="shared" si="61"/>
        <v/>
      </c>
      <c r="R181" s="54">
        <f t="shared" si="62"/>
        <v>-60.977362935937101</v>
      </c>
      <c r="S181" s="37" t="s">
        <v>91</v>
      </c>
      <c r="T181" s="55">
        <f t="shared" si="76"/>
        <v>0</v>
      </c>
      <c r="U181" s="56">
        <f t="shared" si="77"/>
        <v>623.06734164920363</v>
      </c>
      <c r="V181" s="56">
        <f t="shared" si="78"/>
        <v>1661.6550540045325</v>
      </c>
      <c r="W181" s="37" t="str">
        <f t="shared" si="63"/>
        <v>N</v>
      </c>
      <c r="X181" s="56">
        <f t="shared" si="79"/>
        <v>-2994.913899084182</v>
      </c>
      <c r="Y181" s="56" t="e">
        <f t="shared" si="64"/>
        <v>#VALUE!</v>
      </c>
      <c r="Z181" s="56" t="e">
        <f t="shared" si="80"/>
        <v>#DIV/0!</v>
      </c>
      <c r="AA181" s="56">
        <f t="shared" si="81"/>
        <v>1E-8</v>
      </c>
      <c r="AB181" s="56">
        <f t="shared" si="82"/>
        <v>0</v>
      </c>
      <c r="AC181" s="38"/>
      <c r="AD181" s="16" t="str">
        <f t="shared" si="65"/>
        <v/>
      </c>
      <c r="AE181" s="6" t="str">
        <f t="shared" si="66"/>
        <v/>
      </c>
      <c r="AF181" s="6" t="str">
        <f t="shared" si="67"/>
        <v/>
      </c>
      <c r="AG181" s="6" t="str">
        <f t="shared" si="68"/>
        <v/>
      </c>
      <c r="AH181" s="6" t="str">
        <f t="shared" si="69"/>
        <v/>
      </c>
    </row>
    <row r="182" spans="1:34" ht="14.1" customHeight="1">
      <c r="A182" s="58" t="str">
        <f t="shared" si="83"/>
        <v/>
      </c>
      <c r="B182" s="46"/>
      <c r="C182" s="47"/>
      <c r="D182" s="47"/>
      <c r="E182" s="63"/>
      <c r="F182" s="49" t="str">
        <f t="shared" si="70"/>
        <v/>
      </c>
      <c r="G182" s="51" t="str">
        <f t="shared" si="71"/>
        <v xml:space="preserve"> </v>
      </c>
      <c r="H182" s="51" t="str">
        <f t="shared" si="72"/>
        <v xml:space="preserve"> </v>
      </c>
      <c r="I182" s="51" t="str">
        <f t="shared" si="73"/>
        <v xml:space="preserve"> </v>
      </c>
      <c r="J182" s="51" t="str">
        <f t="shared" si="56"/>
        <v/>
      </c>
      <c r="K182" s="52" t="str">
        <f t="shared" si="57"/>
        <v/>
      </c>
      <c r="L182" s="52" t="str">
        <f t="shared" si="58"/>
        <v/>
      </c>
      <c r="M182" s="51" t="str">
        <f t="shared" si="74"/>
        <v/>
      </c>
      <c r="N182" s="51" t="str">
        <f t="shared" si="75"/>
        <v/>
      </c>
      <c r="O182" s="62" t="str">
        <f t="shared" si="59"/>
        <v/>
      </c>
      <c r="P182" s="62" t="str">
        <f t="shared" si="60"/>
        <v/>
      </c>
      <c r="Q182" s="62" t="str">
        <f t="shared" si="61"/>
        <v/>
      </c>
      <c r="R182" s="54">
        <f t="shared" si="62"/>
        <v>-60.977362935937101</v>
      </c>
      <c r="S182" s="37" t="s">
        <v>91</v>
      </c>
      <c r="T182" s="55">
        <f t="shared" si="76"/>
        <v>0</v>
      </c>
      <c r="U182" s="56">
        <f t="shared" si="77"/>
        <v>623.06734164920363</v>
      </c>
      <c r="V182" s="56">
        <f t="shared" si="78"/>
        <v>1661.6550540045325</v>
      </c>
      <c r="W182" s="37" t="str">
        <f t="shared" si="63"/>
        <v>N</v>
      </c>
      <c r="X182" s="56">
        <f t="shared" si="79"/>
        <v>-2994.913899084182</v>
      </c>
      <c r="Y182" s="56" t="e">
        <f t="shared" si="64"/>
        <v>#VALUE!</v>
      </c>
      <c r="Z182" s="56" t="e">
        <f t="shared" si="80"/>
        <v>#DIV/0!</v>
      </c>
      <c r="AA182" s="56">
        <f t="shared" si="81"/>
        <v>1E-8</v>
      </c>
      <c r="AB182" s="56">
        <f t="shared" si="82"/>
        <v>0</v>
      </c>
      <c r="AC182" s="38"/>
      <c r="AD182" s="16" t="str">
        <f t="shared" si="65"/>
        <v/>
      </c>
      <c r="AE182" s="6" t="str">
        <f t="shared" si="66"/>
        <v/>
      </c>
      <c r="AF182" s="6" t="str">
        <f t="shared" si="67"/>
        <v/>
      </c>
      <c r="AG182" s="6" t="str">
        <f t="shared" si="68"/>
        <v/>
      </c>
      <c r="AH182" s="6" t="str">
        <f t="shared" si="69"/>
        <v/>
      </c>
    </row>
    <row r="183" spans="1:34" ht="14.1" customHeight="1">
      <c r="A183" s="58" t="str">
        <f t="shared" si="83"/>
        <v/>
      </c>
      <c r="B183" s="46"/>
      <c r="C183" s="47"/>
      <c r="D183" s="47"/>
      <c r="E183" s="63"/>
      <c r="F183" s="49" t="str">
        <f t="shared" si="70"/>
        <v/>
      </c>
      <c r="G183" s="51" t="str">
        <f t="shared" si="71"/>
        <v xml:space="preserve"> </v>
      </c>
      <c r="H183" s="51" t="str">
        <f t="shared" si="72"/>
        <v xml:space="preserve"> </v>
      </c>
      <c r="I183" s="51" t="str">
        <f t="shared" si="73"/>
        <v xml:space="preserve"> </v>
      </c>
      <c r="J183" s="51" t="str">
        <f t="shared" si="56"/>
        <v/>
      </c>
      <c r="K183" s="52" t="str">
        <f t="shared" si="57"/>
        <v/>
      </c>
      <c r="L183" s="52" t="str">
        <f t="shared" si="58"/>
        <v/>
      </c>
      <c r="M183" s="51" t="str">
        <f t="shared" si="74"/>
        <v/>
      </c>
      <c r="N183" s="51" t="str">
        <f t="shared" si="75"/>
        <v/>
      </c>
      <c r="O183" s="62" t="str">
        <f t="shared" si="59"/>
        <v/>
      </c>
      <c r="P183" s="62" t="str">
        <f t="shared" si="60"/>
        <v/>
      </c>
      <c r="Q183" s="62" t="str">
        <f t="shared" si="61"/>
        <v/>
      </c>
      <c r="R183" s="54">
        <f t="shared" si="62"/>
        <v>-60.977362935937101</v>
      </c>
      <c r="S183" s="37" t="s">
        <v>91</v>
      </c>
      <c r="T183" s="55">
        <f t="shared" si="76"/>
        <v>0</v>
      </c>
      <c r="U183" s="56">
        <f t="shared" si="77"/>
        <v>623.06734164920363</v>
      </c>
      <c r="V183" s="56">
        <f t="shared" si="78"/>
        <v>1661.6550540045325</v>
      </c>
      <c r="W183" s="37" t="str">
        <f t="shared" si="63"/>
        <v>N</v>
      </c>
      <c r="X183" s="56">
        <f t="shared" si="79"/>
        <v>-2994.913899084182</v>
      </c>
      <c r="Y183" s="56" t="e">
        <f t="shared" si="64"/>
        <v>#VALUE!</v>
      </c>
      <c r="Z183" s="56" t="e">
        <f t="shared" si="80"/>
        <v>#DIV/0!</v>
      </c>
      <c r="AA183" s="56">
        <f t="shared" si="81"/>
        <v>1E-8</v>
      </c>
      <c r="AB183" s="56">
        <f t="shared" si="82"/>
        <v>0</v>
      </c>
      <c r="AC183" s="38"/>
      <c r="AD183" s="16" t="str">
        <f t="shared" si="65"/>
        <v/>
      </c>
      <c r="AE183" s="6" t="str">
        <f t="shared" si="66"/>
        <v/>
      </c>
      <c r="AF183" s="6" t="str">
        <f t="shared" si="67"/>
        <v/>
      </c>
      <c r="AG183" s="6" t="str">
        <f t="shared" si="68"/>
        <v/>
      </c>
      <c r="AH183" s="6" t="str">
        <f t="shared" si="69"/>
        <v/>
      </c>
    </row>
    <row r="184" spans="1:34" ht="14.1" customHeight="1">
      <c r="A184" s="58" t="str">
        <f t="shared" si="83"/>
        <v/>
      </c>
      <c r="B184" s="46"/>
      <c r="C184" s="47"/>
      <c r="D184" s="47"/>
      <c r="E184" s="63"/>
      <c r="F184" s="49" t="str">
        <f t="shared" si="70"/>
        <v/>
      </c>
      <c r="G184" s="51" t="str">
        <f t="shared" si="71"/>
        <v xml:space="preserve"> </v>
      </c>
      <c r="H184" s="51" t="str">
        <f t="shared" si="72"/>
        <v xml:space="preserve"> </v>
      </c>
      <c r="I184" s="51" t="str">
        <f t="shared" si="73"/>
        <v xml:space="preserve"> </v>
      </c>
      <c r="J184" s="51" t="str">
        <f t="shared" si="56"/>
        <v/>
      </c>
      <c r="K184" s="52" t="str">
        <f t="shared" si="57"/>
        <v/>
      </c>
      <c r="L184" s="52" t="str">
        <f t="shared" si="58"/>
        <v/>
      </c>
      <c r="M184" s="51" t="str">
        <f t="shared" si="74"/>
        <v/>
      </c>
      <c r="N184" s="51" t="str">
        <f t="shared" si="75"/>
        <v/>
      </c>
      <c r="O184" s="62" t="str">
        <f t="shared" si="59"/>
        <v/>
      </c>
      <c r="P184" s="62" t="str">
        <f t="shared" si="60"/>
        <v/>
      </c>
      <c r="Q184" s="62" t="str">
        <f t="shared" si="61"/>
        <v/>
      </c>
      <c r="R184" s="54">
        <f t="shared" si="62"/>
        <v>-60.977362935937101</v>
      </c>
      <c r="S184" s="37" t="s">
        <v>91</v>
      </c>
      <c r="T184" s="55">
        <f t="shared" si="76"/>
        <v>0</v>
      </c>
      <c r="U184" s="56">
        <f t="shared" si="77"/>
        <v>623.06734164920363</v>
      </c>
      <c r="V184" s="56">
        <f t="shared" si="78"/>
        <v>1661.6550540045325</v>
      </c>
      <c r="W184" s="37" t="str">
        <f t="shared" si="63"/>
        <v>N</v>
      </c>
      <c r="X184" s="56">
        <f t="shared" si="79"/>
        <v>-2994.913899084182</v>
      </c>
      <c r="Y184" s="56" t="e">
        <f t="shared" si="64"/>
        <v>#VALUE!</v>
      </c>
      <c r="Z184" s="56" t="e">
        <f t="shared" si="80"/>
        <v>#DIV/0!</v>
      </c>
      <c r="AA184" s="56">
        <f t="shared" si="81"/>
        <v>1E-8</v>
      </c>
      <c r="AB184" s="56">
        <f t="shared" si="82"/>
        <v>0</v>
      </c>
      <c r="AC184" s="38"/>
      <c r="AD184" s="16" t="str">
        <f t="shared" si="65"/>
        <v/>
      </c>
      <c r="AE184" s="6" t="str">
        <f t="shared" si="66"/>
        <v/>
      </c>
      <c r="AF184" s="6" t="str">
        <f t="shared" si="67"/>
        <v/>
      </c>
      <c r="AG184" s="6" t="str">
        <f t="shared" si="68"/>
        <v/>
      </c>
      <c r="AH184" s="6" t="str">
        <f t="shared" si="69"/>
        <v/>
      </c>
    </row>
    <row r="185" spans="1:34" ht="14.1" customHeight="1">
      <c r="A185" s="58" t="str">
        <f t="shared" si="83"/>
        <v/>
      </c>
      <c r="B185" s="46"/>
      <c r="C185" s="47"/>
      <c r="D185" s="47"/>
      <c r="E185" s="63"/>
      <c r="F185" s="49" t="str">
        <f t="shared" si="70"/>
        <v/>
      </c>
      <c r="G185" s="51" t="str">
        <f t="shared" si="71"/>
        <v xml:space="preserve"> </v>
      </c>
      <c r="H185" s="51" t="str">
        <f t="shared" si="72"/>
        <v xml:space="preserve"> </v>
      </c>
      <c r="I185" s="51" t="str">
        <f t="shared" si="73"/>
        <v xml:space="preserve"> </v>
      </c>
      <c r="J185" s="51" t="str">
        <f t="shared" si="56"/>
        <v/>
      </c>
      <c r="K185" s="52" t="str">
        <f t="shared" si="57"/>
        <v/>
      </c>
      <c r="L185" s="52" t="str">
        <f t="shared" si="58"/>
        <v/>
      </c>
      <c r="M185" s="51" t="str">
        <f t="shared" si="74"/>
        <v/>
      </c>
      <c r="N185" s="51" t="str">
        <f t="shared" si="75"/>
        <v/>
      </c>
      <c r="O185" s="62" t="str">
        <f t="shared" si="59"/>
        <v/>
      </c>
      <c r="P185" s="62" t="str">
        <f t="shared" si="60"/>
        <v/>
      </c>
      <c r="Q185" s="62" t="str">
        <f t="shared" si="61"/>
        <v/>
      </c>
      <c r="R185" s="54">
        <f t="shared" si="62"/>
        <v>-60.977362935937101</v>
      </c>
      <c r="S185" s="37" t="s">
        <v>91</v>
      </c>
      <c r="T185" s="55">
        <f t="shared" si="76"/>
        <v>0</v>
      </c>
      <c r="U185" s="56">
        <f t="shared" si="77"/>
        <v>623.06734164920363</v>
      </c>
      <c r="V185" s="56">
        <f t="shared" si="78"/>
        <v>1661.6550540045325</v>
      </c>
      <c r="W185" s="37" t="str">
        <f t="shared" si="63"/>
        <v>N</v>
      </c>
      <c r="X185" s="56">
        <f t="shared" si="79"/>
        <v>-2994.913899084182</v>
      </c>
      <c r="Y185" s="56" t="e">
        <f t="shared" si="64"/>
        <v>#VALUE!</v>
      </c>
      <c r="Z185" s="56" t="e">
        <f t="shared" si="80"/>
        <v>#DIV/0!</v>
      </c>
      <c r="AA185" s="56">
        <f t="shared" si="81"/>
        <v>1E-8</v>
      </c>
      <c r="AB185" s="56">
        <f t="shared" si="82"/>
        <v>0</v>
      </c>
      <c r="AC185" s="38"/>
      <c r="AD185" s="16" t="str">
        <f t="shared" si="65"/>
        <v/>
      </c>
      <c r="AE185" s="6" t="str">
        <f t="shared" si="66"/>
        <v/>
      </c>
      <c r="AF185" s="6" t="str">
        <f t="shared" si="67"/>
        <v/>
      </c>
      <c r="AG185" s="6" t="str">
        <f t="shared" si="68"/>
        <v/>
      </c>
      <c r="AH185" s="6" t="str">
        <f t="shared" si="69"/>
        <v/>
      </c>
    </row>
    <row r="186" spans="1:34" ht="14.1" customHeight="1">
      <c r="A186" s="58" t="str">
        <f t="shared" si="83"/>
        <v/>
      </c>
      <c r="B186" s="46"/>
      <c r="C186" s="47"/>
      <c r="D186" s="47"/>
      <c r="E186" s="63"/>
      <c r="F186" s="49" t="str">
        <f t="shared" si="70"/>
        <v/>
      </c>
      <c r="G186" s="51" t="str">
        <f t="shared" si="71"/>
        <v xml:space="preserve"> </v>
      </c>
      <c r="H186" s="51" t="str">
        <f t="shared" si="72"/>
        <v xml:space="preserve"> </v>
      </c>
      <c r="I186" s="51" t="str">
        <f t="shared" si="73"/>
        <v xml:space="preserve"> </v>
      </c>
      <c r="J186" s="51" t="str">
        <f t="shared" si="56"/>
        <v/>
      </c>
      <c r="K186" s="52" t="str">
        <f t="shared" si="57"/>
        <v/>
      </c>
      <c r="L186" s="52" t="str">
        <f t="shared" si="58"/>
        <v/>
      </c>
      <c r="M186" s="51" t="str">
        <f t="shared" si="74"/>
        <v/>
      </c>
      <c r="N186" s="51" t="str">
        <f t="shared" si="75"/>
        <v/>
      </c>
      <c r="O186" s="62" t="str">
        <f t="shared" si="59"/>
        <v/>
      </c>
      <c r="P186" s="62" t="str">
        <f t="shared" si="60"/>
        <v/>
      </c>
      <c r="Q186" s="62" t="str">
        <f t="shared" si="61"/>
        <v/>
      </c>
      <c r="R186" s="54">
        <f t="shared" si="62"/>
        <v>-60.977362935937101</v>
      </c>
      <c r="S186" s="37" t="s">
        <v>91</v>
      </c>
      <c r="T186" s="55">
        <f t="shared" si="76"/>
        <v>0</v>
      </c>
      <c r="U186" s="56">
        <f t="shared" si="77"/>
        <v>623.06734164920363</v>
      </c>
      <c r="V186" s="56">
        <f t="shared" si="78"/>
        <v>1661.6550540045325</v>
      </c>
      <c r="W186" s="37" t="str">
        <f t="shared" si="63"/>
        <v>N</v>
      </c>
      <c r="X186" s="56">
        <f t="shared" si="79"/>
        <v>-2994.913899084182</v>
      </c>
      <c r="Y186" s="56" t="e">
        <f t="shared" si="64"/>
        <v>#VALUE!</v>
      </c>
      <c r="Z186" s="56" t="e">
        <f t="shared" si="80"/>
        <v>#DIV/0!</v>
      </c>
      <c r="AA186" s="56">
        <f t="shared" si="81"/>
        <v>1E-8</v>
      </c>
      <c r="AB186" s="56">
        <f t="shared" si="82"/>
        <v>0</v>
      </c>
      <c r="AC186" s="38"/>
      <c r="AD186" s="16" t="str">
        <f t="shared" si="65"/>
        <v/>
      </c>
      <c r="AE186" s="6" t="str">
        <f t="shared" si="66"/>
        <v/>
      </c>
      <c r="AF186" s="6" t="str">
        <f t="shared" si="67"/>
        <v/>
      </c>
      <c r="AG186" s="6" t="str">
        <f t="shared" si="68"/>
        <v/>
      </c>
      <c r="AH186" s="6" t="str">
        <f t="shared" si="69"/>
        <v/>
      </c>
    </row>
    <row r="187" spans="1:34" ht="14.1" customHeight="1">
      <c r="A187" s="58" t="str">
        <f t="shared" si="83"/>
        <v/>
      </c>
      <c r="B187" s="46"/>
      <c r="C187" s="47"/>
      <c r="D187" s="47"/>
      <c r="E187" s="63"/>
      <c r="F187" s="49" t="str">
        <f t="shared" si="70"/>
        <v/>
      </c>
      <c r="G187" s="51" t="str">
        <f t="shared" si="71"/>
        <v xml:space="preserve"> </v>
      </c>
      <c r="H187" s="51" t="str">
        <f t="shared" si="72"/>
        <v xml:space="preserve"> </v>
      </c>
      <c r="I187" s="51" t="str">
        <f t="shared" si="73"/>
        <v xml:space="preserve"> </v>
      </c>
      <c r="J187" s="51" t="str">
        <f t="shared" si="56"/>
        <v/>
      </c>
      <c r="K187" s="52" t="str">
        <f t="shared" si="57"/>
        <v/>
      </c>
      <c r="L187" s="52" t="str">
        <f t="shared" si="58"/>
        <v/>
      </c>
      <c r="M187" s="51" t="str">
        <f t="shared" si="74"/>
        <v/>
      </c>
      <c r="N187" s="51" t="str">
        <f t="shared" si="75"/>
        <v/>
      </c>
      <c r="O187" s="62" t="str">
        <f t="shared" si="59"/>
        <v/>
      </c>
      <c r="P187" s="62" t="str">
        <f t="shared" si="60"/>
        <v/>
      </c>
      <c r="Q187" s="62" t="str">
        <f t="shared" si="61"/>
        <v/>
      </c>
      <c r="R187" s="54">
        <f t="shared" si="62"/>
        <v>-60.977362935937101</v>
      </c>
      <c r="S187" s="37" t="s">
        <v>91</v>
      </c>
      <c r="T187" s="55">
        <f t="shared" si="76"/>
        <v>0</v>
      </c>
      <c r="U187" s="56">
        <f t="shared" si="77"/>
        <v>623.06734164920363</v>
      </c>
      <c r="V187" s="56">
        <f t="shared" si="78"/>
        <v>1661.6550540045325</v>
      </c>
      <c r="W187" s="37" t="str">
        <f t="shared" si="63"/>
        <v>N</v>
      </c>
      <c r="X187" s="56">
        <f t="shared" si="79"/>
        <v>-2994.913899084182</v>
      </c>
      <c r="Y187" s="56" t="e">
        <f t="shared" si="64"/>
        <v>#VALUE!</v>
      </c>
      <c r="Z187" s="56" t="e">
        <f t="shared" si="80"/>
        <v>#DIV/0!</v>
      </c>
      <c r="AA187" s="56">
        <f t="shared" si="81"/>
        <v>1E-8</v>
      </c>
      <c r="AB187" s="56">
        <f t="shared" si="82"/>
        <v>0</v>
      </c>
      <c r="AC187" s="38"/>
      <c r="AD187" s="16" t="str">
        <f t="shared" si="65"/>
        <v/>
      </c>
      <c r="AE187" s="6" t="str">
        <f t="shared" si="66"/>
        <v/>
      </c>
      <c r="AF187" s="6" t="str">
        <f t="shared" si="67"/>
        <v/>
      </c>
      <c r="AG187" s="6" t="str">
        <f t="shared" si="68"/>
        <v/>
      </c>
      <c r="AH187" s="6" t="str">
        <f t="shared" si="69"/>
        <v/>
      </c>
    </row>
    <row r="188" spans="1:34" ht="14.1" customHeight="1">
      <c r="A188" s="58" t="str">
        <f t="shared" si="83"/>
        <v/>
      </c>
      <c r="B188" s="46"/>
      <c r="C188" s="47"/>
      <c r="D188" s="47"/>
      <c r="E188" s="63"/>
      <c r="F188" s="49" t="str">
        <f t="shared" si="70"/>
        <v/>
      </c>
      <c r="G188" s="51" t="str">
        <f t="shared" si="71"/>
        <v xml:space="preserve"> </v>
      </c>
      <c r="H188" s="51" t="str">
        <f t="shared" si="72"/>
        <v xml:space="preserve"> </v>
      </c>
      <c r="I188" s="51" t="str">
        <f t="shared" si="73"/>
        <v xml:space="preserve"> </v>
      </c>
      <c r="J188" s="51" t="str">
        <f t="shared" si="56"/>
        <v/>
      </c>
      <c r="K188" s="52" t="str">
        <f t="shared" si="57"/>
        <v/>
      </c>
      <c r="L188" s="52" t="str">
        <f t="shared" si="58"/>
        <v/>
      </c>
      <c r="M188" s="51" t="str">
        <f t="shared" si="74"/>
        <v/>
      </c>
      <c r="N188" s="51" t="str">
        <f t="shared" si="75"/>
        <v/>
      </c>
      <c r="O188" s="62" t="str">
        <f t="shared" si="59"/>
        <v/>
      </c>
      <c r="P188" s="62" t="str">
        <f t="shared" si="60"/>
        <v/>
      </c>
      <c r="Q188" s="62" t="str">
        <f t="shared" si="61"/>
        <v/>
      </c>
      <c r="R188" s="54">
        <f t="shared" si="62"/>
        <v>-60.977362935937101</v>
      </c>
      <c r="S188" s="37" t="s">
        <v>91</v>
      </c>
      <c r="T188" s="55">
        <f t="shared" si="76"/>
        <v>0</v>
      </c>
      <c r="U188" s="56">
        <f t="shared" si="77"/>
        <v>623.06734164920363</v>
      </c>
      <c r="V188" s="56">
        <f t="shared" si="78"/>
        <v>1661.6550540045325</v>
      </c>
      <c r="W188" s="37" t="str">
        <f t="shared" si="63"/>
        <v>N</v>
      </c>
      <c r="X188" s="56">
        <f t="shared" si="79"/>
        <v>-2994.913899084182</v>
      </c>
      <c r="Y188" s="56" t="e">
        <f t="shared" si="64"/>
        <v>#VALUE!</v>
      </c>
      <c r="Z188" s="56" t="e">
        <f t="shared" si="80"/>
        <v>#DIV/0!</v>
      </c>
      <c r="AA188" s="56">
        <f t="shared" si="81"/>
        <v>1E-8</v>
      </c>
      <c r="AB188" s="56">
        <f t="shared" si="82"/>
        <v>0</v>
      </c>
      <c r="AC188" s="38"/>
      <c r="AD188" s="16" t="str">
        <f t="shared" si="65"/>
        <v/>
      </c>
      <c r="AE188" s="6" t="str">
        <f t="shared" si="66"/>
        <v/>
      </c>
      <c r="AF188" s="6" t="str">
        <f t="shared" si="67"/>
        <v/>
      </c>
      <c r="AG188" s="6" t="str">
        <f t="shared" si="68"/>
        <v/>
      </c>
      <c r="AH188" s="6" t="str">
        <f t="shared" si="69"/>
        <v/>
      </c>
    </row>
    <row r="189" spans="1:34" ht="14.1" customHeight="1">
      <c r="A189" s="58" t="str">
        <f t="shared" si="83"/>
        <v/>
      </c>
      <c r="B189" s="46"/>
      <c r="C189" s="47"/>
      <c r="D189" s="47"/>
      <c r="E189" s="63"/>
      <c r="F189" s="49" t="str">
        <f t="shared" si="70"/>
        <v/>
      </c>
      <c r="G189" s="51" t="str">
        <f t="shared" si="71"/>
        <v xml:space="preserve"> </v>
      </c>
      <c r="H189" s="51" t="str">
        <f t="shared" si="72"/>
        <v xml:space="preserve"> </v>
      </c>
      <c r="I189" s="51" t="str">
        <f t="shared" si="73"/>
        <v xml:space="preserve"> </v>
      </c>
      <c r="J189" s="51" t="str">
        <f t="shared" si="56"/>
        <v/>
      </c>
      <c r="K189" s="52" t="str">
        <f t="shared" si="57"/>
        <v/>
      </c>
      <c r="L189" s="52" t="str">
        <f t="shared" si="58"/>
        <v/>
      </c>
      <c r="M189" s="51" t="str">
        <f t="shared" si="74"/>
        <v/>
      </c>
      <c r="N189" s="51" t="str">
        <f t="shared" si="75"/>
        <v/>
      </c>
      <c r="O189" s="62" t="str">
        <f t="shared" si="59"/>
        <v/>
      </c>
      <c r="P189" s="62" t="str">
        <f t="shared" si="60"/>
        <v/>
      </c>
      <c r="Q189" s="62" t="str">
        <f t="shared" si="61"/>
        <v/>
      </c>
      <c r="R189" s="54">
        <f t="shared" si="62"/>
        <v>-60.977362935937101</v>
      </c>
      <c r="S189" s="37" t="s">
        <v>91</v>
      </c>
      <c r="T189" s="55">
        <f t="shared" si="76"/>
        <v>0</v>
      </c>
      <c r="U189" s="56">
        <f t="shared" si="77"/>
        <v>623.06734164920363</v>
      </c>
      <c r="V189" s="56">
        <f t="shared" si="78"/>
        <v>1661.6550540045325</v>
      </c>
      <c r="W189" s="37" t="str">
        <f t="shared" si="63"/>
        <v>N</v>
      </c>
      <c r="X189" s="56">
        <f t="shared" si="79"/>
        <v>-2994.913899084182</v>
      </c>
      <c r="Y189" s="56" t="e">
        <f t="shared" si="64"/>
        <v>#VALUE!</v>
      </c>
      <c r="Z189" s="56" t="e">
        <f t="shared" si="80"/>
        <v>#DIV/0!</v>
      </c>
      <c r="AA189" s="56">
        <f t="shared" si="81"/>
        <v>1E-8</v>
      </c>
      <c r="AB189" s="56">
        <f t="shared" si="82"/>
        <v>0</v>
      </c>
      <c r="AC189" s="38"/>
      <c r="AD189" s="16" t="str">
        <f t="shared" si="65"/>
        <v/>
      </c>
      <c r="AE189" s="6" t="str">
        <f t="shared" si="66"/>
        <v/>
      </c>
      <c r="AF189" s="6" t="str">
        <f t="shared" si="67"/>
        <v/>
      </c>
      <c r="AG189" s="6" t="str">
        <f t="shared" si="68"/>
        <v/>
      </c>
      <c r="AH189" s="6" t="str">
        <f t="shared" si="69"/>
        <v/>
      </c>
    </row>
    <row r="190" spans="1:34" ht="14.1" customHeight="1">
      <c r="A190" s="58" t="str">
        <f t="shared" si="83"/>
        <v/>
      </c>
      <c r="B190" s="46"/>
      <c r="C190" s="47"/>
      <c r="D190" s="47"/>
      <c r="E190" s="63"/>
      <c r="F190" s="49" t="str">
        <f t="shared" si="70"/>
        <v/>
      </c>
      <c r="G190" s="51" t="str">
        <f t="shared" si="71"/>
        <v xml:space="preserve"> </v>
      </c>
      <c r="H190" s="51" t="str">
        <f t="shared" si="72"/>
        <v xml:space="preserve"> </v>
      </c>
      <c r="I190" s="51" t="str">
        <f t="shared" si="73"/>
        <v xml:space="preserve"> </v>
      </c>
      <c r="J190" s="51" t="str">
        <f t="shared" si="56"/>
        <v/>
      </c>
      <c r="K190" s="52" t="str">
        <f t="shared" si="57"/>
        <v/>
      </c>
      <c r="L190" s="52" t="str">
        <f t="shared" si="58"/>
        <v/>
      </c>
      <c r="M190" s="51" t="str">
        <f t="shared" si="74"/>
        <v/>
      </c>
      <c r="N190" s="51" t="str">
        <f t="shared" si="75"/>
        <v/>
      </c>
      <c r="O190" s="62" t="str">
        <f t="shared" si="59"/>
        <v/>
      </c>
      <c r="P190" s="62" t="str">
        <f t="shared" si="60"/>
        <v/>
      </c>
      <c r="Q190" s="62" t="str">
        <f t="shared" si="61"/>
        <v/>
      </c>
      <c r="R190" s="54">
        <f t="shared" si="62"/>
        <v>-60.977362935937101</v>
      </c>
      <c r="S190" s="37" t="s">
        <v>91</v>
      </c>
      <c r="T190" s="55">
        <f t="shared" si="76"/>
        <v>0</v>
      </c>
      <c r="U190" s="56">
        <f t="shared" si="77"/>
        <v>623.06734164920363</v>
      </c>
      <c r="V190" s="56">
        <f t="shared" si="78"/>
        <v>1661.6550540045325</v>
      </c>
      <c r="W190" s="37" t="str">
        <f t="shared" si="63"/>
        <v>N</v>
      </c>
      <c r="X190" s="56">
        <f t="shared" si="79"/>
        <v>-2994.913899084182</v>
      </c>
      <c r="Y190" s="56" t="e">
        <f t="shared" si="64"/>
        <v>#VALUE!</v>
      </c>
      <c r="Z190" s="56" t="e">
        <f t="shared" si="80"/>
        <v>#DIV/0!</v>
      </c>
      <c r="AA190" s="56">
        <f t="shared" si="81"/>
        <v>1E-8</v>
      </c>
      <c r="AB190" s="56">
        <f t="shared" si="82"/>
        <v>0</v>
      </c>
      <c r="AC190" s="38"/>
      <c r="AD190" s="16" t="str">
        <f t="shared" si="65"/>
        <v/>
      </c>
      <c r="AE190" s="6" t="str">
        <f t="shared" si="66"/>
        <v/>
      </c>
      <c r="AF190" s="6" t="str">
        <f t="shared" si="67"/>
        <v/>
      </c>
      <c r="AG190" s="6" t="str">
        <f t="shared" si="68"/>
        <v/>
      </c>
      <c r="AH190" s="6" t="str">
        <f t="shared" si="69"/>
        <v/>
      </c>
    </row>
    <row r="191" spans="1:34" ht="14.1" customHeight="1">
      <c r="A191" s="58" t="str">
        <f t="shared" si="83"/>
        <v/>
      </c>
      <c r="B191" s="46"/>
      <c r="C191" s="47"/>
      <c r="D191" s="47"/>
      <c r="E191" s="63"/>
      <c r="F191" s="49" t="str">
        <f t="shared" si="70"/>
        <v/>
      </c>
      <c r="G191" s="51" t="str">
        <f t="shared" si="71"/>
        <v xml:space="preserve"> </v>
      </c>
      <c r="H191" s="51" t="str">
        <f t="shared" si="72"/>
        <v xml:space="preserve"> </v>
      </c>
      <c r="I191" s="51" t="str">
        <f t="shared" si="73"/>
        <v xml:space="preserve"> </v>
      </c>
      <c r="J191" s="51" t="str">
        <f t="shared" si="56"/>
        <v/>
      </c>
      <c r="K191" s="52" t="str">
        <f t="shared" si="57"/>
        <v/>
      </c>
      <c r="L191" s="52" t="str">
        <f t="shared" si="58"/>
        <v/>
      </c>
      <c r="M191" s="51" t="str">
        <f t="shared" si="74"/>
        <v/>
      </c>
      <c r="N191" s="51" t="str">
        <f t="shared" si="75"/>
        <v/>
      </c>
      <c r="O191" s="62" t="str">
        <f t="shared" si="59"/>
        <v/>
      </c>
      <c r="P191" s="62" t="str">
        <f t="shared" si="60"/>
        <v/>
      </c>
      <c r="Q191" s="62" t="str">
        <f t="shared" si="61"/>
        <v/>
      </c>
      <c r="R191" s="54">
        <f t="shared" si="62"/>
        <v>-60.977362935937101</v>
      </c>
      <c r="S191" s="37" t="s">
        <v>91</v>
      </c>
      <c r="T191" s="55">
        <f t="shared" si="76"/>
        <v>0</v>
      </c>
      <c r="U191" s="56">
        <f t="shared" si="77"/>
        <v>623.06734164920363</v>
      </c>
      <c r="V191" s="56">
        <f t="shared" si="78"/>
        <v>1661.6550540045325</v>
      </c>
      <c r="W191" s="37" t="str">
        <f t="shared" si="63"/>
        <v>N</v>
      </c>
      <c r="X191" s="56">
        <f t="shared" si="79"/>
        <v>-2994.913899084182</v>
      </c>
      <c r="Y191" s="56" t="e">
        <f t="shared" si="64"/>
        <v>#VALUE!</v>
      </c>
      <c r="Z191" s="56" t="e">
        <f t="shared" si="80"/>
        <v>#DIV/0!</v>
      </c>
      <c r="AA191" s="56">
        <f t="shared" si="81"/>
        <v>1E-8</v>
      </c>
      <c r="AB191" s="56">
        <f t="shared" si="82"/>
        <v>0</v>
      </c>
      <c r="AC191" s="38"/>
      <c r="AD191" s="16" t="str">
        <f t="shared" si="65"/>
        <v/>
      </c>
      <c r="AE191" s="6" t="str">
        <f t="shared" si="66"/>
        <v/>
      </c>
      <c r="AF191" s="6" t="str">
        <f t="shared" si="67"/>
        <v/>
      </c>
      <c r="AG191" s="6" t="str">
        <f t="shared" si="68"/>
        <v/>
      </c>
      <c r="AH191" s="6" t="str">
        <f t="shared" si="69"/>
        <v/>
      </c>
    </row>
    <row r="192" spans="1:34" ht="14.1" customHeight="1">
      <c r="A192" s="58" t="str">
        <f t="shared" si="83"/>
        <v/>
      </c>
      <c r="B192" s="46"/>
      <c r="C192" s="47"/>
      <c r="D192" s="47"/>
      <c r="E192" s="63"/>
      <c r="F192" s="49" t="str">
        <f t="shared" si="70"/>
        <v/>
      </c>
      <c r="G192" s="51" t="str">
        <f t="shared" si="71"/>
        <v xml:space="preserve"> </v>
      </c>
      <c r="H192" s="51" t="str">
        <f t="shared" si="72"/>
        <v xml:space="preserve"> </v>
      </c>
      <c r="I192" s="51" t="str">
        <f t="shared" si="73"/>
        <v xml:space="preserve"> </v>
      </c>
      <c r="J192" s="51" t="str">
        <f t="shared" si="56"/>
        <v/>
      </c>
      <c r="K192" s="52" t="str">
        <f t="shared" si="57"/>
        <v/>
      </c>
      <c r="L192" s="52" t="str">
        <f t="shared" si="58"/>
        <v/>
      </c>
      <c r="M192" s="51" t="str">
        <f t="shared" si="74"/>
        <v/>
      </c>
      <c r="N192" s="51" t="str">
        <f t="shared" si="75"/>
        <v/>
      </c>
      <c r="O192" s="62" t="str">
        <f t="shared" si="59"/>
        <v/>
      </c>
      <c r="P192" s="62" t="str">
        <f t="shared" si="60"/>
        <v/>
      </c>
      <c r="Q192" s="62" t="str">
        <f t="shared" si="61"/>
        <v/>
      </c>
      <c r="R192" s="54">
        <f t="shared" si="62"/>
        <v>-60.977362935937101</v>
      </c>
      <c r="S192" s="37" t="s">
        <v>91</v>
      </c>
      <c r="T192" s="55">
        <f t="shared" si="76"/>
        <v>0</v>
      </c>
      <c r="U192" s="56">
        <f t="shared" si="77"/>
        <v>623.06734164920363</v>
      </c>
      <c r="V192" s="56">
        <f t="shared" si="78"/>
        <v>1661.6550540045325</v>
      </c>
      <c r="W192" s="37" t="str">
        <f t="shared" si="63"/>
        <v>N</v>
      </c>
      <c r="X192" s="56">
        <f t="shared" si="79"/>
        <v>-2994.913899084182</v>
      </c>
      <c r="Y192" s="56" t="e">
        <f t="shared" si="64"/>
        <v>#VALUE!</v>
      </c>
      <c r="Z192" s="56" t="e">
        <f t="shared" si="80"/>
        <v>#DIV/0!</v>
      </c>
      <c r="AA192" s="56">
        <f t="shared" si="81"/>
        <v>1E-8</v>
      </c>
      <c r="AB192" s="56">
        <f t="shared" si="82"/>
        <v>0</v>
      </c>
      <c r="AC192" s="38"/>
      <c r="AD192" s="16" t="str">
        <f t="shared" si="65"/>
        <v/>
      </c>
      <c r="AE192" s="6" t="str">
        <f t="shared" si="66"/>
        <v/>
      </c>
      <c r="AF192" s="6" t="str">
        <f t="shared" si="67"/>
        <v/>
      </c>
      <c r="AG192" s="6" t="str">
        <f t="shared" si="68"/>
        <v/>
      </c>
      <c r="AH192" s="6" t="str">
        <f t="shared" si="69"/>
        <v/>
      </c>
    </row>
    <row r="193" spans="1:34" ht="14.1" customHeight="1">
      <c r="A193" s="58" t="str">
        <f t="shared" si="83"/>
        <v/>
      </c>
      <c r="B193" s="46"/>
      <c r="C193" s="47"/>
      <c r="D193" s="47"/>
      <c r="E193" s="63"/>
      <c r="F193" s="49" t="str">
        <f t="shared" si="70"/>
        <v/>
      </c>
      <c r="G193" s="51" t="str">
        <f t="shared" si="71"/>
        <v xml:space="preserve"> </v>
      </c>
      <c r="H193" s="51" t="str">
        <f t="shared" si="72"/>
        <v xml:space="preserve"> </v>
      </c>
      <c r="I193" s="51" t="str">
        <f t="shared" si="73"/>
        <v xml:space="preserve"> </v>
      </c>
      <c r="J193" s="51" t="str">
        <f t="shared" si="56"/>
        <v/>
      </c>
      <c r="K193" s="52" t="str">
        <f t="shared" si="57"/>
        <v/>
      </c>
      <c r="L193" s="52" t="str">
        <f t="shared" si="58"/>
        <v/>
      </c>
      <c r="M193" s="51" t="str">
        <f t="shared" si="74"/>
        <v/>
      </c>
      <c r="N193" s="51" t="str">
        <f t="shared" si="75"/>
        <v/>
      </c>
      <c r="O193" s="62" t="str">
        <f t="shared" si="59"/>
        <v/>
      </c>
      <c r="P193" s="62" t="str">
        <f t="shared" si="60"/>
        <v/>
      </c>
      <c r="Q193" s="62" t="str">
        <f t="shared" si="61"/>
        <v/>
      </c>
      <c r="R193" s="54">
        <f t="shared" si="62"/>
        <v>-60.977362935937101</v>
      </c>
      <c r="S193" s="37" t="s">
        <v>91</v>
      </c>
      <c r="T193" s="55">
        <f t="shared" si="76"/>
        <v>0</v>
      </c>
      <c r="U193" s="56">
        <f t="shared" si="77"/>
        <v>623.06734164920363</v>
      </c>
      <c r="V193" s="56">
        <f t="shared" si="78"/>
        <v>1661.6550540045325</v>
      </c>
      <c r="W193" s="37" t="str">
        <f t="shared" si="63"/>
        <v>N</v>
      </c>
      <c r="X193" s="56">
        <f t="shared" si="79"/>
        <v>-2994.913899084182</v>
      </c>
      <c r="Y193" s="56" t="e">
        <f t="shared" si="64"/>
        <v>#VALUE!</v>
      </c>
      <c r="Z193" s="56" t="e">
        <f t="shared" si="80"/>
        <v>#DIV/0!</v>
      </c>
      <c r="AA193" s="56">
        <f t="shared" si="81"/>
        <v>1E-8</v>
      </c>
      <c r="AB193" s="56">
        <f t="shared" si="82"/>
        <v>0</v>
      </c>
      <c r="AC193" s="38"/>
      <c r="AD193" s="16" t="str">
        <f t="shared" si="65"/>
        <v/>
      </c>
      <c r="AE193" s="6" t="str">
        <f t="shared" si="66"/>
        <v/>
      </c>
      <c r="AF193" s="6" t="str">
        <f t="shared" si="67"/>
        <v/>
      </c>
      <c r="AG193" s="6" t="str">
        <f t="shared" si="68"/>
        <v/>
      </c>
      <c r="AH193" s="6" t="str">
        <f t="shared" si="69"/>
        <v/>
      </c>
    </row>
    <row r="194" spans="1:34" ht="14.1" customHeight="1">
      <c r="A194" s="58" t="str">
        <f t="shared" si="83"/>
        <v/>
      </c>
      <c r="B194" s="46"/>
      <c r="C194" s="47"/>
      <c r="D194" s="47"/>
      <c r="E194" s="63"/>
      <c r="F194" s="49" t="str">
        <f t="shared" si="70"/>
        <v/>
      </c>
      <c r="G194" s="51" t="str">
        <f t="shared" si="71"/>
        <v xml:space="preserve"> </v>
      </c>
      <c r="H194" s="51" t="str">
        <f t="shared" si="72"/>
        <v xml:space="preserve"> </v>
      </c>
      <c r="I194" s="51" t="str">
        <f t="shared" si="73"/>
        <v xml:space="preserve"> </v>
      </c>
      <c r="J194" s="51" t="str">
        <f t="shared" si="56"/>
        <v/>
      </c>
      <c r="K194" s="52" t="str">
        <f t="shared" si="57"/>
        <v/>
      </c>
      <c r="L194" s="52" t="str">
        <f t="shared" si="58"/>
        <v/>
      </c>
      <c r="M194" s="51" t="str">
        <f t="shared" si="74"/>
        <v/>
      </c>
      <c r="N194" s="51" t="str">
        <f t="shared" si="75"/>
        <v/>
      </c>
      <c r="O194" s="62" t="str">
        <f t="shared" si="59"/>
        <v/>
      </c>
      <c r="P194" s="62" t="str">
        <f t="shared" si="60"/>
        <v/>
      </c>
      <c r="Q194" s="62" t="str">
        <f t="shared" si="61"/>
        <v/>
      </c>
      <c r="R194" s="54">
        <f t="shared" si="62"/>
        <v>-60.977362935937101</v>
      </c>
      <c r="S194" s="37" t="s">
        <v>91</v>
      </c>
      <c r="T194" s="55">
        <f t="shared" si="76"/>
        <v>0</v>
      </c>
      <c r="U194" s="56">
        <f t="shared" si="77"/>
        <v>623.06734164920363</v>
      </c>
      <c r="V194" s="56">
        <f t="shared" si="78"/>
        <v>1661.6550540045325</v>
      </c>
      <c r="W194" s="37" t="str">
        <f t="shared" si="63"/>
        <v>N</v>
      </c>
      <c r="X194" s="56">
        <f t="shared" si="79"/>
        <v>-2994.913899084182</v>
      </c>
      <c r="Y194" s="56" t="e">
        <f t="shared" si="64"/>
        <v>#VALUE!</v>
      </c>
      <c r="Z194" s="56" t="e">
        <f t="shared" si="80"/>
        <v>#DIV/0!</v>
      </c>
      <c r="AA194" s="56">
        <f t="shared" si="81"/>
        <v>1E-8</v>
      </c>
      <c r="AB194" s="56">
        <f t="shared" si="82"/>
        <v>0</v>
      </c>
      <c r="AC194" s="38"/>
      <c r="AD194" s="16" t="str">
        <f t="shared" si="65"/>
        <v/>
      </c>
      <c r="AE194" s="6" t="str">
        <f t="shared" si="66"/>
        <v/>
      </c>
      <c r="AF194" s="6" t="str">
        <f t="shared" si="67"/>
        <v/>
      </c>
      <c r="AG194" s="6" t="str">
        <f t="shared" si="68"/>
        <v/>
      </c>
      <c r="AH194" s="6" t="str">
        <f t="shared" si="69"/>
        <v/>
      </c>
    </row>
    <row r="195" spans="1:34" ht="14.1" customHeight="1">
      <c r="A195" s="58" t="str">
        <f t="shared" si="83"/>
        <v/>
      </c>
      <c r="B195" s="46"/>
      <c r="C195" s="47"/>
      <c r="D195" s="47"/>
      <c r="E195" s="63"/>
      <c r="F195" s="49" t="str">
        <f t="shared" si="70"/>
        <v/>
      </c>
      <c r="G195" s="51" t="str">
        <f t="shared" si="71"/>
        <v xml:space="preserve"> </v>
      </c>
      <c r="H195" s="51" t="str">
        <f t="shared" si="72"/>
        <v xml:space="preserve"> </v>
      </c>
      <c r="I195" s="51" t="str">
        <f t="shared" si="73"/>
        <v xml:space="preserve"> </v>
      </c>
      <c r="J195" s="51" t="str">
        <f t="shared" si="56"/>
        <v/>
      </c>
      <c r="K195" s="52" t="str">
        <f t="shared" si="57"/>
        <v/>
      </c>
      <c r="L195" s="52" t="str">
        <f t="shared" si="58"/>
        <v/>
      </c>
      <c r="M195" s="51" t="str">
        <f t="shared" si="74"/>
        <v/>
      </c>
      <c r="N195" s="51" t="str">
        <f t="shared" si="75"/>
        <v/>
      </c>
      <c r="O195" s="62" t="str">
        <f t="shared" si="59"/>
        <v/>
      </c>
      <c r="P195" s="62" t="str">
        <f t="shared" si="60"/>
        <v/>
      </c>
      <c r="Q195" s="62" t="str">
        <f t="shared" si="61"/>
        <v/>
      </c>
      <c r="R195" s="54">
        <f t="shared" si="62"/>
        <v>-60.977362935937101</v>
      </c>
      <c r="S195" s="37" t="s">
        <v>91</v>
      </c>
      <c r="T195" s="55">
        <f t="shared" si="76"/>
        <v>0</v>
      </c>
      <c r="U195" s="56">
        <f t="shared" si="77"/>
        <v>623.06734164920363</v>
      </c>
      <c r="V195" s="56">
        <f t="shared" si="78"/>
        <v>1661.6550540045325</v>
      </c>
      <c r="W195" s="37" t="str">
        <f t="shared" si="63"/>
        <v>N</v>
      </c>
      <c r="X195" s="56">
        <f t="shared" si="79"/>
        <v>-2994.913899084182</v>
      </c>
      <c r="Y195" s="56" t="e">
        <f t="shared" si="64"/>
        <v>#VALUE!</v>
      </c>
      <c r="Z195" s="56" t="e">
        <f t="shared" si="80"/>
        <v>#DIV/0!</v>
      </c>
      <c r="AA195" s="56">
        <f t="shared" si="81"/>
        <v>1E-8</v>
      </c>
      <c r="AB195" s="56">
        <f t="shared" si="82"/>
        <v>0</v>
      </c>
      <c r="AC195" s="38"/>
      <c r="AD195" s="16" t="str">
        <f t="shared" si="65"/>
        <v/>
      </c>
      <c r="AE195" s="6" t="str">
        <f t="shared" si="66"/>
        <v/>
      </c>
      <c r="AF195" s="6" t="str">
        <f t="shared" si="67"/>
        <v/>
      </c>
      <c r="AG195" s="6" t="str">
        <f t="shared" si="68"/>
        <v/>
      </c>
      <c r="AH195" s="6" t="str">
        <f t="shared" si="69"/>
        <v/>
      </c>
    </row>
    <row r="196" spans="1:34" ht="14.1" customHeight="1">
      <c r="A196" s="58" t="str">
        <f t="shared" si="83"/>
        <v/>
      </c>
      <c r="B196" s="46"/>
      <c r="C196" s="47"/>
      <c r="D196" s="47"/>
      <c r="E196" s="63"/>
      <c r="F196" s="49" t="str">
        <f t="shared" si="70"/>
        <v/>
      </c>
      <c r="G196" s="51" t="str">
        <f t="shared" si="71"/>
        <v xml:space="preserve"> </v>
      </c>
      <c r="H196" s="51" t="str">
        <f t="shared" si="72"/>
        <v xml:space="preserve"> </v>
      </c>
      <c r="I196" s="51" t="str">
        <f t="shared" si="73"/>
        <v xml:space="preserve"> </v>
      </c>
      <c r="J196" s="51" t="str">
        <f t="shared" si="56"/>
        <v/>
      </c>
      <c r="K196" s="52" t="str">
        <f t="shared" si="57"/>
        <v/>
      </c>
      <c r="L196" s="52" t="str">
        <f t="shared" si="58"/>
        <v/>
      </c>
      <c r="M196" s="51" t="str">
        <f t="shared" si="74"/>
        <v/>
      </c>
      <c r="N196" s="51" t="str">
        <f t="shared" si="75"/>
        <v/>
      </c>
      <c r="O196" s="62" t="str">
        <f t="shared" si="59"/>
        <v/>
      </c>
      <c r="P196" s="62" t="str">
        <f t="shared" si="60"/>
        <v/>
      </c>
      <c r="Q196" s="62" t="str">
        <f t="shared" si="61"/>
        <v/>
      </c>
      <c r="R196" s="54">
        <f t="shared" si="62"/>
        <v>-60.977362935937101</v>
      </c>
      <c r="S196" s="37" t="s">
        <v>91</v>
      </c>
      <c r="T196" s="55">
        <f t="shared" si="76"/>
        <v>0</v>
      </c>
      <c r="U196" s="56">
        <f t="shared" si="77"/>
        <v>623.06734164920363</v>
      </c>
      <c r="V196" s="56">
        <f t="shared" si="78"/>
        <v>1661.6550540045325</v>
      </c>
      <c r="W196" s="37" t="str">
        <f t="shared" si="63"/>
        <v>N</v>
      </c>
      <c r="X196" s="56">
        <f t="shared" si="79"/>
        <v>-2994.913899084182</v>
      </c>
      <c r="Y196" s="56" t="e">
        <f t="shared" si="64"/>
        <v>#VALUE!</v>
      </c>
      <c r="Z196" s="56" t="e">
        <f t="shared" si="80"/>
        <v>#DIV/0!</v>
      </c>
      <c r="AA196" s="56">
        <f t="shared" si="81"/>
        <v>1E-8</v>
      </c>
      <c r="AB196" s="56">
        <f t="shared" si="82"/>
        <v>0</v>
      </c>
      <c r="AC196" s="38"/>
      <c r="AD196" s="16" t="str">
        <f t="shared" si="65"/>
        <v/>
      </c>
      <c r="AE196" s="6" t="str">
        <f t="shared" si="66"/>
        <v/>
      </c>
      <c r="AF196" s="6" t="str">
        <f t="shared" si="67"/>
        <v/>
      </c>
      <c r="AG196" s="6" t="str">
        <f t="shared" si="68"/>
        <v/>
      </c>
      <c r="AH196" s="6" t="str">
        <f t="shared" si="69"/>
        <v/>
      </c>
    </row>
    <row r="197" spans="1:34" ht="14.1" customHeight="1">
      <c r="A197" s="58" t="str">
        <f t="shared" si="83"/>
        <v/>
      </c>
      <c r="B197" s="46"/>
      <c r="C197" s="47"/>
      <c r="D197" s="47"/>
      <c r="E197" s="63"/>
      <c r="F197" s="49" t="str">
        <f t="shared" si="70"/>
        <v/>
      </c>
      <c r="G197" s="51" t="str">
        <f t="shared" si="71"/>
        <v xml:space="preserve"> </v>
      </c>
      <c r="H197" s="51" t="str">
        <f t="shared" si="72"/>
        <v xml:space="preserve"> </v>
      </c>
      <c r="I197" s="51" t="str">
        <f t="shared" si="73"/>
        <v xml:space="preserve"> </v>
      </c>
      <c r="J197" s="51" t="str">
        <f t="shared" si="56"/>
        <v/>
      </c>
      <c r="K197" s="52" t="str">
        <f t="shared" si="57"/>
        <v/>
      </c>
      <c r="L197" s="52" t="str">
        <f t="shared" si="58"/>
        <v/>
      </c>
      <c r="M197" s="51" t="str">
        <f t="shared" si="74"/>
        <v/>
      </c>
      <c r="N197" s="51" t="str">
        <f t="shared" si="75"/>
        <v/>
      </c>
      <c r="O197" s="62" t="str">
        <f t="shared" si="59"/>
        <v/>
      </c>
      <c r="P197" s="62" t="str">
        <f t="shared" si="60"/>
        <v/>
      </c>
      <c r="Q197" s="62" t="str">
        <f t="shared" si="61"/>
        <v/>
      </c>
      <c r="R197" s="54">
        <f t="shared" si="62"/>
        <v>-60.977362935937101</v>
      </c>
      <c r="S197" s="37" t="s">
        <v>91</v>
      </c>
      <c r="T197" s="55">
        <f t="shared" si="76"/>
        <v>0</v>
      </c>
      <c r="U197" s="56">
        <f t="shared" si="77"/>
        <v>623.06734164920363</v>
      </c>
      <c r="V197" s="56">
        <f t="shared" si="78"/>
        <v>1661.6550540045325</v>
      </c>
      <c r="W197" s="37" t="str">
        <f t="shared" si="63"/>
        <v>N</v>
      </c>
      <c r="X197" s="56">
        <f t="shared" si="79"/>
        <v>-2994.913899084182</v>
      </c>
      <c r="Y197" s="56" t="e">
        <f t="shared" si="64"/>
        <v>#VALUE!</v>
      </c>
      <c r="Z197" s="56" t="e">
        <f t="shared" si="80"/>
        <v>#DIV/0!</v>
      </c>
      <c r="AA197" s="56">
        <f t="shared" si="81"/>
        <v>1E-8</v>
      </c>
      <c r="AB197" s="56">
        <f t="shared" si="82"/>
        <v>0</v>
      </c>
      <c r="AC197" s="38"/>
      <c r="AD197" s="16" t="str">
        <f t="shared" si="65"/>
        <v/>
      </c>
      <c r="AE197" s="6" t="str">
        <f t="shared" si="66"/>
        <v/>
      </c>
      <c r="AF197" s="6" t="str">
        <f t="shared" si="67"/>
        <v/>
      </c>
      <c r="AG197" s="6" t="str">
        <f t="shared" si="68"/>
        <v/>
      </c>
      <c r="AH197" s="6" t="str">
        <f t="shared" si="69"/>
        <v/>
      </c>
    </row>
    <row r="198" spans="1:34" ht="14.1" customHeight="1">
      <c r="A198" s="58" t="str">
        <f t="shared" si="83"/>
        <v/>
      </c>
      <c r="B198" s="46"/>
      <c r="C198" s="47"/>
      <c r="D198" s="47"/>
      <c r="E198" s="63"/>
      <c r="F198" s="49" t="str">
        <f t="shared" si="70"/>
        <v/>
      </c>
      <c r="G198" s="51" t="str">
        <f t="shared" si="71"/>
        <v xml:space="preserve"> </v>
      </c>
      <c r="H198" s="51" t="str">
        <f t="shared" si="72"/>
        <v xml:space="preserve"> </v>
      </c>
      <c r="I198" s="51" t="str">
        <f t="shared" si="73"/>
        <v xml:space="preserve"> </v>
      </c>
      <c r="J198" s="51" t="str">
        <f t="shared" si="56"/>
        <v/>
      </c>
      <c r="K198" s="52" t="str">
        <f t="shared" si="57"/>
        <v/>
      </c>
      <c r="L198" s="52" t="str">
        <f t="shared" si="58"/>
        <v/>
      </c>
      <c r="M198" s="51" t="str">
        <f t="shared" si="74"/>
        <v/>
      </c>
      <c r="N198" s="51" t="str">
        <f t="shared" si="75"/>
        <v/>
      </c>
      <c r="O198" s="62" t="str">
        <f t="shared" si="59"/>
        <v/>
      </c>
      <c r="P198" s="62" t="str">
        <f t="shared" si="60"/>
        <v/>
      </c>
      <c r="Q198" s="62" t="str">
        <f t="shared" si="61"/>
        <v/>
      </c>
      <c r="R198" s="54">
        <f t="shared" si="62"/>
        <v>-60.977362935937101</v>
      </c>
      <c r="S198" s="37" t="s">
        <v>91</v>
      </c>
      <c r="T198" s="55">
        <f t="shared" si="76"/>
        <v>0</v>
      </c>
      <c r="U198" s="56">
        <f t="shared" si="77"/>
        <v>623.06734164920363</v>
      </c>
      <c r="V198" s="56">
        <f t="shared" si="78"/>
        <v>1661.6550540045325</v>
      </c>
      <c r="W198" s="37" t="str">
        <f t="shared" si="63"/>
        <v>N</v>
      </c>
      <c r="X198" s="56">
        <f t="shared" si="79"/>
        <v>-2994.913899084182</v>
      </c>
      <c r="Y198" s="56" t="e">
        <f t="shared" si="64"/>
        <v>#VALUE!</v>
      </c>
      <c r="Z198" s="56" t="e">
        <f t="shared" si="80"/>
        <v>#DIV/0!</v>
      </c>
      <c r="AA198" s="56">
        <f t="shared" si="81"/>
        <v>1E-8</v>
      </c>
      <c r="AB198" s="56">
        <f t="shared" si="82"/>
        <v>0</v>
      </c>
      <c r="AC198" s="38"/>
      <c r="AD198" s="16" t="str">
        <f t="shared" si="65"/>
        <v/>
      </c>
      <c r="AE198" s="6" t="str">
        <f t="shared" si="66"/>
        <v/>
      </c>
      <c r="AF198" s="6" t="str">
        <f t="shared" si="67"/>
        <v/>
      </c>
      <c r="AG198" s="6" t="str">
        <f t="shared" si="68"/>
        <v/>
      </c>
      <c r="AH198" s="6" t="str">
        <f t="shared" si="69"/>
        <v/>
      </c>
    </row>
    <row r="199" spans="1:34" ht="14.1" customHeight="1">
      <c r="A199" s="58" t="str">
        <f t="shared" si="83"/>
        <v/>
      </c>
      <c r="B199" s="46"/>
      <c r="C199" s="47"/>
      <c r="D199" s="47"/>
      <c r="E199" s="63"/>
      <c r="F199" s="49" t="str">
        <f t="shared" si="70"/>
        <v/>
      </c>
      <c r="G199" s="51" t="str">
        <f t="shared" si="71"/>
        <v xml:space="preserve"> </v>
      </c>
      <c r="H199" s="51" t="str">
        <f t="shared" si="72"/>
        <v xml:space="preserve"> </v>
      </c>
      <c r="I199" s="51" t="str">
        <f t="shared" si="73"/>
        <v xml:space="preserve"> </v>
      </c>
      <c r="J199" s="51" t="str">
        <f t="shared" si="56"/>
        <v/>
      </c>
      <c r="K199" s="52" t="str">
        <f t="shared" si="57"/>
        <v/>
      </c>
      <c r="L199" s="52" t="str">
        <f t="shared" si="58"/>
        <v/>
      </c>
      <c r="M199" s="51" t="str">
        <f t="shared" si="74"/>
        <v/>
      </c>
      <c r="N199" s="51" t="str">
        <f t="shared" si="75"/>
        <v/>
      </c>
      <c r="O199" s="62" t="str">
        <f t="shared" si="59"/>
        <v/>
      </c>
      <c r="P199" s="62" t="str">
        <f t="shared" si="60"/>
        <v/>
      </c>
      <c r="Q199" s="62" t="str">
        <f t="shared" si="61"/>
        <v/>
      </c>
      <c r="R199" s="54">
        <f t="shared" si="62"/>
        <v>-60.977362935937101</v>
      </c>
      <c r="S199" s="37" t="s">
        <v>91</v>
      </c>
      <c r="T199" s="55">
        <f t="shared" si="76"/>
        <v>0</v>
      </c>
      <c r="U199" s="56">
        <f t="shared" si="77"/>
        <v>623.06734164920363</v>
      </c>
      <c r="V199" s="56">
        <f t="shared" si="78"/>
        <v>1661.6550540045325</v>
      </c>
      <c r="W199" s="37" t="str">
        <f t="shared" si="63"/>
        <v>N</v>
      </c>
      <c r="X199" s="56">
        <f t="shared" si="79"/>
        <v>-2994.913899084182</v>
      </c>
      <c r="Y199" s="56" t="e">
        <f t="shared" si="64"/>
        <v>#VALUE!</v>
      </c>
      <c r="Z199" s="56" t="e">
        <f t="shared" si="80"/>
        <v>#DIV/0!</v>
      </c>
      <c r="AA199" s="56">
        <f t="shared" si="81"/>
        <v>1E-8</v>
      </c>
      <c r="AB199" s="56">
        <f t="shared" si="82"/>
        <v>0</v>
      </c>
      <c r="AC199" s="38"/>
      <c r="AD199" s="16" t="str">
        <f t="shared" si="65"/>
        <v/>
      </c>
      <c r="AE199" s="6" t="str">
        <f t="shared" si="66"/>
        <v/>
      </c>
      <c r="AF199" s="6" t="str">
        <f t="shared" si="67"/>
        <v/>
      </c>
      <c r="AG199" s="6" t="str">
        <f t="shared" si="68"/>
        <v/>
      </c>
      <c r="AH199" s="6" t="str">
        <f t="shared" si="69"/>
        <v/>
      </c>
    </row>
    <row r="200" spans="1:34" ht="14.1" customHeight="1">
      <c r="A200" s="58" t="str">
        <f t="shared" si="83"/>
        <v/>
      </c>
      <c r="B200" s="46"/>
      <c r="C200" s="47"/>
      <c r="D200" s="47"/>
      <c r="E200" s="63"/>
      <c r="F200" s="49" t="str">
        <f t="shared" si="70"/>
        <v/>
      </c>
      <c r="G200" s="51" t="str">
        <f t="shared" si="71"/>
        <v xml:space="preserve"> </v>
      </c>
      <c r="H200" s="51" t="str">
        <f t="shared" si="72"/>
        <v xml:space="preserve"> </v>
      </c>
      <c r="I200" s="51" t="str">
        <f t="shared" si="73"/>
        <v xml:space="preserve"> </v>
      </c>
      <c r="J200" s="51" t="str">
        <f t="shared" si="56"/>
        <v/>
      </c>
      <c r="K200" s="52" t="str">
        <f t="shared" si="57"/>
        <v/>
      </c>
      <c r="L200" s="52" t="str">
        <f t="shared" si="58"/>
        <v/>
      </c>
      <c r="M200" s="51" t="str">
        <f t="shared" si="74"/>
        <v/>
      </c>
      <c r="N200" s="51" t="str">
        <f t="shared" si="75"/>
        <v/>
      </c>
      <c r="O200" s="62" t="str">
        <f t="shared" si="59"/>
        <v/>
      </c>
      <c r="P200" s="62" t="str">
        <f t="shared" si="60"/>
        <v/>
      </c>
      <c r="Q200" s="62" t="str">
        <f t="shared" si="61"/>
        <v/>
      </c>
      <c r="R200" s="54">
        <f t="shared" si="62"/>
        <v>-60.977362935937101</v>
      </c>
      <c r="S200" s="37" t="s">
        <v>91</v>
      </c>
      <c r="T200" s="55">
        <f t="shared" si="76"/>
        <v>0</v>
      </c>
      <c r="U200" s="56">
        <f t="shared" si="77"/>
        <v>623.06734164920363</v>
      </c>
      <c r="V200" s="56">
        <f t="shared" si="78"/>
        <v>1661.6550540045325</v>
      </c>
      <c r="W200" s="37" t="str">
        <f t="shared" si="63"/>
        <v>N</v>
      </c>
      <c r="X200" s="56">
        <f t="shared" si="79"/>
        <v>-2994.913899084182</v>
      </c>
      <c r="Y200" s="56" t="e">
        <f t="shared" si="64"/>
        <v>#VALUE!</v>
      </c>
      <c r="Z200" s="56" t="e">
        <f t="shared" si="80"/>
        <v>#DIV/0!</v>
      </c>
      <c r="AA200" s="56">
        <f t="shared" si="81"/>
        <v>1E-8</v>
      </c>
      <c r="AB200" s="56">
        <f t="shared" si="82"/>
        <v>0</v>
      </c>
      <c r="AC200" s="38"/>
      <c r="AD200" s="16" t="str">
        <f t="shared" si="65"/>
        <v/>
      </c>
      <c r="AE200" s="6" t="str">
        <f t="shared" si="66"/>
        <v/>
      </c>
      <c r="AF200" s="6" t="str">
        <f t="shared" si="67"/>
        <v/>
      </c>
      <c r="AG200" s="6" t="str">
        <f t="shared" si="68"/>
        <v/>
      </c>
      <c r="AH200" s="6" t="str">
        <f t="shared" si="69"/>
        <v/>
      </c>
    </row>
    <row r="201" spans="1:34" ht="14.1" customHeight="1">
      <c r="A201" s="58" t="str">
        <f t="shared" si="83"/>
        <v/>
      </c>
      <c r="B201" s="46"/>
      <c r="C201" s="47"/>
      <c r="D201" s="47"/>
      <c r="E201" s="63"/>
      <c r="F201" s="49" t="str">
        <f t="shared" si="70"/>
        <v/>
      </c>
      <c r="G201" s="51" t="str">
        <f t="shared" si="71"/>
        <v xml:space="preserve"> </v>
      </c>
      <c r="H201" s="51" t="str">
        <f t="shared" si="72"/>
        <v xml:space="preserve"> </v>
      </c>
      <c r="I201" s="51" t="str">
        <f t="shared" si="73"/>
        <v xml:space="preserve"> </v>
      </c>
      <c r="J201" s="51" t="str">
        <f t="shared" si="56"/>
        <v/>
      </c>
      <c r="K201" s="52" t="str">
        <f t="shared" si="57"/>
        <v/>
      </c>
      <c r="L201" s="52" t="str">
        <f t="shared" si="58"/>
        <v/>
      </c>
      <c r="M201" s="51" t="str">
        <f t="shared" si="74"/>
        <v/>
      </c>
      <c r="N201" s="51" t="str">
        <f t="shared" si="75"/>
        <v/>
      </c>
      <c r="O201" s="62" t="str">
        <f t="shared" si="59"/>
        <v/>
      </c>
      <c r="P201" s="62" t="str">
        <f t="shared" si="60"/>
        <v/>
      </c>
      <c r="Q201" s="62" t="str">
        <f t="shared" si="61"/>
        <v/>
      </c>
      <c r="R201" s="54">
        <f t="shared" si="62"/>
        <v>-60.977362935937101</v>
      </c>
      <c r="S201" s="37" t="s">
        <v>91</v>
      </c>
      <c r="T201" s="55">
        <f t="shared" si="76"/>
        <v>0</v>
      </c>
      <c r="U201" s="56">
        <f t="shared" si="77"/>
        <v>623.06734164920363</v>
      </c>
      <c r="V201" s="56">
        <f t="shared" si="78"/>
        <v>1661.6550540045325</v>
      </c>
      <c r="W201" s="37" t="str">
        <f t="shared" si="63"/>
        <v>N</v>
      </c>
      <c r="X201" s="56">
        <f t="shared" si="79"/>
        <v>-2994.913899084182</v>
      </c>
      <c r="Y201" s="56" t="e">
        <f t="shared" si="64"/>
        <v>#VALUE!</v>
      </c>
      <c r="Z201" s="56" t="e">
        <f t="shared" si="80"/>
        <v>#DIV/0!</v>
      </c>
      <c r="AA201" s="56">
        <f t="shared" si="81"/>
        <v>1E-8</v>
      </c>
      <c r="AB201" s="56">
        <f t="shared" si="82"/>
        <v>0</v>
      </c>
      <c r="AC201" s="38"/>
      <c r="AD201" s="16" t="str">
        <f t="shared" si="65"/>
        <v/>
      </c>
      <c r="AE201" s="6" t="str">
        <f t="shared" si="66"/>
        <v/>
      </c>
      <c r="AF201" s="6" t="str">
        <f t="shared" si="67"/>
        <v/>
      </c>
      <c r="AG201" s="6" t="str">
        <f t="shared" si="68"/>
        <v/>
      </c>
      <c r="AH201" s="6" t="str">
        <f t="shared" si="69"/>
        <v/>
      </c>
    </row>
    <row r="202" spans="1:34" ht="14.1" customHeight="1">
      <c r="A202" s="58" t="str">
        <f t="shared" si="83"/>
        <v/>
      </c>
      <c r="B202" s="46"/>
      <c r="C202" s="47"/>
      <c r="D202" s="47"/>
      <c r="E202" s="63"/>
      <c r="F202" s="49" t="str">
        <f t="shared" si="70"/>
        <v/>
      </c>
      <c r="G202" s="51" t="str">
        <f t="shared" si="71"/>
        <v xml:space="preserve"> </v>
      </c>
      <c r="H202" s="51" t="str">
        <f t="shared" si="72"/>
        <v xml:space="preserve"> </v>
      </c>
      <c r="I202" s="51" t="str">
        <f t="shared" si="73"/>
        <v xml:space="preserve"> </v>
      </c>
      <c r="J202" s="51" t="str">
        <f t="shared" si="56"/>
        <v/>
      </c>
      <c r="K202" s="52" t="str">
        <f t="shared" si="57"/>
        <v/>
      </c>
      <c r="L202" s="52" t="str">
        <f t="shared" si="58"/>
        <v/>
      </c>
      <c r="M202" s="51" t="str">
        <f t="shared" si="74"/>
        <v/>
      </c>
      <c r="N202" s="51" t="str">
        <f t="shared" si="75"/>
        <v/>
      </c>
      <c r="O202" s="62" t="str">
        <f t="shared" si="59"/>
        <v/>
      </c>
      <c r="P202" s="62" t="str">
        <f t="shared" si="60"/>
        <v/>
      </c>
      <c r="Q202" s="62" t="str">
        <f t="shared" si="61"/>
        <v/>
      </c>
      <c r="R202" s="54">
        <f t="shared" si="62"/>
        <v>-60.977362935937101</v>
      </c>
      <c r="S202" s="37" t="s">
        <v>91</v>
      </c>
      <c r="T202" s="55">
        <f t="shared" si="76"/>
        <v>0</v>
      </c>
      <c r="U202" s="56">
        <f t="shared" si="77"/>
        <v>623.06734164920363</v>
      </c>
      <c r="V202" s="56">
        <f t="shared" si="78"/>
        <v>1661.6550540045325</v>
      </c>
      <c r="W202" s="37" t="str">
        <f t="shared" si="63"/>
        <v>N</v>
      </c>
      <c r="X202" s="56">
        <f t="shared" si="79"/>
        <v>-2994.913899084182</v>
      </c>
      <c r="Y202" s="56" t="e">
        <f t="shared" si="64"/>
        <v>#VALUE!</v>
      </c>
      <c r="Z202" s="56" t="e">
        <f t="shared" si="80"/>
        <v>#DIV/0!</v>
      </c>
      <c r="AA202" s="56">
        <f t="shared" si="81"/>
        <v>1E-8</v>
      </c>
      <c r="AB202" s="56">
        <f t="shared" si="82"/>
        <v>0</v>
      </c>
      <c r="AC202" s="38"/>
      <c r="AD202" s="16" t="str">
        <f t="shared" si="65"/>
        <v/>
      </c>
      <c r="AE202" s="6" t="str">
        <f t="shared" si="66"/>
        <v/>
      </c>
      <c r="AF202" s="6" t="str">
        <f t="shared" si="67"/>
        <v/>
      </c>
      <c r="AG202" s="6" t="str">
        <f t="shared" si="68"/>
        <v/>
      </c>
      <c r="AH202" s="6" t="str">
        <f t="shared" si="69"/>
        <v/>
      </c>
    </row>
    <row r="203" spans="1:34" ht="14.1" customHeight="1">
      <c r="A203" s="58" t="str">
        <f t="shared" si="83"/>
        <v/>
      </c>
      <c r="B203" s="46"/>
      <c r="C203" s="47"/>
      <c r="D203" s="47"/>
      <c r="E203" s="63"/>
      <c r="F203" s="49" t="str">
        <f t="shared" si="70"/>
        <v/>
      </c>
      <c r="G203" s="51" t="str">
        <f t="shared" si="71"/>
        <v xml:space="preserve"> </v>
      </c>
      <c r="H203" s="51" t="str">
        <f t="shared" si="72"/>
        <v xml:space="preserve"> </v>
      </c>
      <c r="I203" s="51" t="str">
        <f t="shared" si="73"/>
        <v xml:space="preserve"> </v>
      </c>
      <c r="J203" s="51" t="str">
        <f t="shared" si="56"/>
        <v/>
      </c>
      <c r="K203" s="52" t="str">
        <f t="shared" si="57"/>
        <v/>
      </c>
      <c r="L203" s="52" t="str">
        <f t="shared" si="58"/>
        <v/>
      </c>
      <c r="M203" s="51" t="str">
        <f t="shared" si="74"/>
        <v/>
      </c>
      <c r="N203" s="51" t="str">
        <f t="shared" si="75"/>
        <v/>
      </c>
      <c r="O203" s="62" t="str">
        <f t="shared" si="59"/>
        <v/>
      </c>
      <c r="P203" s="62" t="str">
        <f t="shared" si="60"/>
        <v/>
      </c>
      <c r="Q203" s="62" t="str">
        <f t="shared" si="61"/>
        <v/>
      </c>
      <c r="R203" s="54">
        <f t="shared" si="62"/>
        <v>-60.977362935937101</v>
      </c>
      <c r="S203" s="37" t="s">
        <v>91</v>
      </c>
      <c r="T203" s="55">
        <f t="shared" si="76"/>
        <v>0</v>
      </c>
      <c r="U203" s="56">
        <f t="shared" si="77"/>
        <v>623.06734164920363</v>
      </c>
      <c r="V203" s="56">
        <f t="shared" si="78"/>
        <v>1661.6550540045325</v>
      </c>
      <c r="W203" s="37" t="str">
        <f t="shared" si="63"/>
        <v>N</v>
      </c>
      <c r="X203" s="56">
        <f t="shared" si="79"/>
        <v>-2994.913899084182</v>
      </c>
      <c r="Y203" s="56" t="e">
        <f t="shared" si="64"/>
        <v>#VALUE!</v>
      </c>
      <c r="Z203" s="56" t="e">
        <f t="shared" si="80"/>
        <v>#DIV/0!</v>
      </c>
      <c r="AA203" s="56">
        <f t="shared" si="81"/>
        <v>1E-8</v>
      </c>
      <c r="AB203" s="56">
        <f t="shared" si="82"/>
        <v>0</v>
      </c>
      <c r="AC203" s="38"/>
      <c r="AD203" s="16" t="str">
        <f t="shared" si="65"/>
        <v/>
      </c>
      <c r="AE203" s="6" t="str">
        <f t="shared" si="66"/>
        <v/>
      </c>
      <c r="AF203" s="6" t="str">
        <f t="shared" si="67"/>
        <v/>
      </c>
      <c r="AG203" s="6" t="str">
        <f t="shared" si="68"/>
        <v/>
      </c>
      <c r="AH203" s="6" t="str">
        <f t="shared" si="69"/>
        <v/>
      </c>
    </row>
    <row r="204" spans="1:34" ht="14.1" customHeight="1">
      <c r="A204" s="58" t="str">
        <f t="shared" si="83"/>
        <v/>
      </c>
      <c r="B204" s="46"/>
      <c r="C204" s="47"/>
      <c r="D204" s="47"/>
      <c r="E204" s="63"/>
      <c r="F204" s="49" t="str">
        <f t="shared" si="70"/>
        <v/>
      </c>
      <c r="G204" s="51" t="str">
        <f t="shared" si="71"/>
        <v xml:space="preserve"> </v>
      </c>
      <c r="H204" s="51" t="str">
        <f t="shared" si="72"/>
        <v xml:space="preserve"> </v>
      </c>
      <c r="I204" s="51" t="str">
        <f t="shared" si="73"/>
        <v xml:space="preserve"> </v>
      </c>
      <c r="J204" s="51" t="str">
        <f t="shared" si="56"/>
        <v/>
      </c>
      <c r="K204" s="52" t="str">
        <f t="shared" si="57"/>
        <v/>
      </c>
      <c r="L204" s="52" t="str">
        <f t="shared" si="58"/>
        <v/>
      </c>
      <c r="M204" s="51" t="str">
        <f t="shared" si="74"/>
        <v/>
      </c>
      <c r="N204" s="51" t="str">
        <f t="shared" si="75"/>
        <v/>
      </c>
      <c r="O204" s="62" t="str">
        <f t="shared" si="59"/>
        <v/>
      </c>
      <c r="P204" s="62" t="str">
        <f t="shared" si="60"/>
        <v/>
      </c>
      <c r="Q204" s="62" t="str">
        <f t="shared" si="61"/>
        <v/>
      </c>
      <c r="R204" s="54">
        <f t="shared" si="62"/>
        <v>-60.977362935937101</v>
      </c>
      <c r="S204" s="37" t="s">
        <v>91</v>
      </c>
      <c r="T204" s="55">
        <f t="shared" si="76"/>
        <v>0</v>
      </c>
      <c r="U204" s="56">
        <f t="shared" si="77"/>
        <v>623.06734164920363</v>
      </c>
      <c r="V204" s="56">
        <f t="shared" si="78"/>
        <v>1661.6550540045325</v>
      </c>
      <c r="W204" s="37" t="str">
        <f t="shared" si="63"/>
        <v>N</v>
      </c>
      <c r="X204" s="56">
        <f t="shared" si="79"/>
        <v>-2994.913899084182</v>
      </c>
      <c r="Y204" s="56" t="e">
        <f t="shared" si="64"/>
        <v>#VALUE!</v>
      </c>
      <c r="Z204" s="56" t="e">
        <f t="shared" si="80"/>
        <v>#DIV/0!</v>
      </c>
      <c r="AA204" s="56">
        <f t="shared" si="81"/>
        <v>1E-8</v>
      </c>
      <c r="AB204" s="56">
        <f t="shared" si="82"/>
        <v>0</v>
      </c>
      <c r="AC204" s="38"/>
      <c r="AD204" s="16" t="str">
        <f t="shared" si="65"/>
        <v/>
      </c>
      <c r="AE204" s="6" t="str">
        <f t="shared" si="66"/>
        <v/>
      </c>
      <c r="AF204" s="6" t="str">
        <f t="shared" si="67"/>
        <v/>
      </c>
      <c r="AG204" s="6" t="str">
        <f t="shared" si="68"/>
        <v/>
      </c>
      <c r="AH204" s="6" t="str">
        <f t="shared" si="69"/>
        <v/>
      </c>
    </row>
    <row r="205" spans="1:34" ht="14.1" customHeight="1">
      <c r="A205" s="58" t="str">
        <f t="shared" si="83"/>
        <v/>
      </c>
      <c r="B205" s="46"/>
      <c r="C205" s="47"/>
      <c r="D205" s="47"/>
      <c r="E205" s="63"/>
      <c r="F205" s="49" t="str">
        <f t="shared" si="70"/>
        <v/>
      </c>
      <c r="G205" s="51" t="str">
        <f t="shared" si="71"/>
        <v xml:space="preserve"> </v>
      </c>
      <c r="H205" s="51" t="str">
        <f t="shared" si="72"/>
        <v xml:space="preserve"> </v>
      </c>
      <c r="I205" s="51" t="str">
        <f t="shared" si="73"/>
        <v xml:space="preserve"> </v>
      </c>
      <c r="J205" s="51" t="str">
        <f t="shared" si="56"/>
        <v/>
      </c>
      <c r="K205" s="52" t="str">
        <f t="shared" si="57"/>
        <v/>
      </c>
      <c r="L205" s="52" t="str">
        <f t="shared" si="58"/>
        <v/>
      </c>
      <c r="M205" s="51" t="str">
        <f t="shared" si="74"/>
        <v/>
      </c>
      <c r="N205" s="51" t="str">
        <f t="shared" si="75"/>
        <v/>
      </c>
      <c r="O205" s="62" t="str">
        <f t="shared" si="59"/>
        <v/>
      </c>
      <c r="P205" s="62" t="str">
        <f t="shared" si="60"/>
        <v/>
      </c>
      <c r="Q205" s="62" t="str">
        <f t="shared" si="61"/>
        <v/>
      </c>
      <c r="R205" s="54">
        <f t="shared" si="62"/>
        <v>-60.977362935937101</v>
      </c>
      <c r="S205" s="37" t="s">
        <v>91</v>
      </c>
      <c r="T205" s="55">
        <f t="shared" si="76"/>
        <v>0</v>
      </c>
      <c r="U205" s="56">
        <f t="shared" si="77"/>
        <v>623.06734164920363</v>
      </c>
      <c r="V205" s="56">
        <f t="shared" si="78"/>
        <v>1661.6550540045325</v>
      </c>
      <c r="W205" s="37" t="str">
        <f t="shared" si="63"/>
        <v>N</v>
      </c>
      <c r="X205" s="56">
        <f t="shared" si="79"/>
        <v>-2994.913899084182</v>
      </c>
      <c r="Y205" s="56" t="e">
        <f t="shared" si="64"/>
        <v>#VALUE!</v>
      </c>
      <c r="Z205" s="56" t="e">
        <f t="shared" si="80"/>
        <v>#DIV/0!</v>
      </c>
      <c r="AA205" s="56">
        <f t="shared" si="81"/>
        <v>1E-8</v>
      </c>
      <c r="AB205" s="56">
        <f t="shared" si="82"/>
        <v>0</v>
      </c>
      <c r="AC205" s="38"/>
      <c r="AD205" s="16" t="str">
        <f t="shared" si="65"/>
        <v/>
      </c>
      <c r="AE205" s="6" t="str">
        <f t="shared" si="66"/>
        <v/>
      </c>
      <c r="AF205" s="6" t="str">
        <f t="shared" si="67"/>
        <v/>
      </c>
      <c r="AG205" s="6" t="str">
        <f t="shared" si="68"/>
        <v/>
      </c>
      <c r="AH205" s="6" t="str">
        <f t="shared" si="69"/>
        <v/>
      </c>
    </row>
    <row r="206" spans="1:34" ht="14.1" customHeight="1">
      <c r="A206" s="58" t="str">
        <f t="shared" si="83"/>
        <v/>
      </c>
      <c r="B206" s="46"/>
      <c r="C206" s="47"/>
      <c r="D206" s="47"/>
      <c r="E206" s="63"/>
      <c r="F206" s="49" t="str">
        <f t="shared" si="70"/>
        <v/>
      </c>
      <c r="G206" s="51" t="str">
        <f t="shared" si="71"/>
        <v xml:space="preserve"> </v>
      </c>
      <c r="H206" s="51" t="str">
        <f t="shared" si="72"/>
        <v xml:space="preserve"> </v>
      </c>
      <c r="I206" s="51" t="str">
        <f t="shared" si="73"/>
        <v xml:space="preserve"> </v>
      </c>
      <c r="J206" s="51" t="str">
        <f t="shared" si="56"/>
        <v/>
      </c>
      <c r="K206" s="52" t="str">
        <f t="shared" si="57"/>
        <v/>
      </c>
      <c r="L206" s="52" t="str">
        <f t="shared" si="58"/>
        <v/>
      </c>
      <c r="M206" s="51" t="str">
        <f t="shared" si="74"/>
        <v/>
      </c>
      <c r="N206" s="51" t="str">
        <f t="shared" si="75"/>
        <v/>
      </c>
      <c r="O206" s="62" t="str">
        <f t="shared" si="59"/>
        <v/>
      </c>
      <c r="P206" s="62" t="str">
        <f t="shared" si="60"/>
        <v/>
      </c>
      <c r="Q206" s="62" t="str">
        <f t="shared" si="61"/>
        <v/>
      </c>
      <c r="R206" s="54">
        <f t="shared" si="62"/>
        <v>-60.977362935937101</v>
      </c>
      <c r="S206" s="37" t="s">
        <v>91</v>
      </c>
      <c r="T206" s="55">
        <f t="shared" si="76"/>
        <v>0</v>
      </c>
      <c r="U206" s="56">
        <f t="shared" si="77"/>
        <v>623.06734164920363</v>
      </c>
      <c r="V206" s="56">
        <f t="shared" si="78"/>
        <v>1661.6550540045325</v>
      </c>
      <c r="W206" s="37" t="str">
        <f t="shared" si="63"/>
        <v>N</v>
      </c>
      <c r="X206" s="56">
        <f t="shared" si="79"/>
        <v>-2994.913899084182</v>
      </c>
      <c r="Y206" s="56" t="e">
        <f t="shared" si="64"/>
        <v>#VALUE!</v>
      </c>
      <c r="Z206" s="56" t="e">
        <f t="shared" si="80"/>
        <v>#DIV/0!</v>
      </c>
      <c r="AA206" s="56">
        <f t="shared" si="81"/>
        <v>1E-8</v>
      </c>
      <c r="AB206" s="56">
        <f t="shared" si="82"/>
        <v>0</v>
      </c>
      <c r="AC206" s="38"/>
      <c r="AD206" s="16" t="str">
        <f t="shared" si="65"/>
        <v/>
      </c>
      <c r="AE206" s="6" t="str">
        <f t="shared" si="66"/>
        <v/>
      </c>
      <c r="AF206" s="6" t="str">
        <f t="shared" si="67"/>
        <v/>
      </c>
      <c r="AG206" s="6" t="str">
        <f t="shared" si="68"/>
        <v/>
      </c>
      <c r="AH206" s="6" t="str">
        <f t="shared" si="69"/>
        <v/>
      </c>
    </row>
    <row r="207" spans="1:34" ht="14.1" customHeight="1">
      <c r="A207" s="58" t="str">
        <f t="shared" si="83"/>
        <v/>
      </c>
      <c r="B207" s="46"/>
      <c r="C207" s="47"/>
      <c r="D207" s="47"/>
      <c r="E207" s="63"/>
      <c r="F207" s="49" t="str">
        <f t="shared" si="70"/>
        <v/>
      </c>
      <c r="G207" s="51" t="str">
        <f t="shared" si="71"/>
        <v xml:space="preserve"> </v>
      </c>
      <c r="H207" s="51" t="str">
        <f t="shared" si="72"/>
        <v xml:space="preserve"> </v>
      </c>
      <c r="I207" s="51" t="str">
        <f t="shared" si="73"/>
        <v xml:space="preserve"> </v>
      </c>
      <c r="J207" s="51" t="str">
        <f t="shared" si="56"/>
        <v/>
      </c>
      <c r="K207" s="52" t="str">
        <f t="shared" si="57"/>
        <v/>
      </c>
      <c r="L207" s="52" t="str">
        <f t="shared" si="58"/>
        <v/>
      </c>
      <c r="M207" s="51" t="str">
        <f t="shared" si="74"/>
        <v/>
      </c>
      <c r="N207" s="51" t="str">
        <f t="shared" si="75"/>
        <v/>
      </c>
      <c r="O207" s="62" t="str">
        <f t="shared" si="59"/>
        <v/>
      </c>
      <c r="P207" s="62" t="str">
        <f t="shared" si="60"/>
        <v/>
      </c>
      <c r="Q207" s="62" t="str">
        <f t="shared" si="61"/>
        <v/>
      </c>
      <c r="R207" s="54">
        <f t="shared" si="62"/>
        <v>-60.977362935937101</v>
      </c>
      <c r="S207" s="37" t="s">
        <v>91</v>
      </c>
      <c r="T207" s="55">
        <f t="shared" si="76"/>
        <v>0</v>
      </c>
      <c r="U207" s="56">
        <f t="shared" si="77"/>
        <v>623.06734164920363</v>
      </c>
      <c r="V207" s="56">
        <f t="shared" si="78"/>
        <v>1661.6550540045325</v>
      </c>
      <c r="W207" s="37" t="str">
        <f t="shared" si="63"/>
        <v>N</v>
      </c>
      <c r="X207" s="56">
        <f t="shared" si="79"/>
        <v>-2994.913899084182</v>
      </c>
      <c r="Y207" s="56" t="e">
        <f t="shared" si="64"/>
        <v>#VALUE!</v>
      </c>
      <c r="Z207" s="56" t="e">
        <f t="shared" si="80"/>
        <v>#DIV/0!</v>
      </c>
      <c r="AA207" s="56">
        <f t="shared" si="81"/>
        <v>1E-8</v>
      </c>
      <c r="AB207" s="56">
        <f t="shared" si="82"/>
        <v>0</v>
      </c>
      <c r="AC207" s="38"/>
      <c r="AD207" s="16" t="str">
        <f t="shared" si="65"/>
        <v/>
      </c>
      <c r="AE207" s="6" t="str">
        <f t="shared" si="66"/>
        <v/>
      </c>
      <c r="AF207" s="6" t="str">
        <f t="shared" si="67"/>
        <v/>
      </c>
      <c r="AG207" s="6" t="str">
        <f t="shared" si="68"/>
        <v/>
      </c>
      <c r="AH207" s="6" t="str">
        <f t="shared" si="69"/>
        <v/>
      </c>
    </row>
    <row r="208" spans="1:34" ht="14.1" customHeight="1">
      <c r="A208" s="58" t="str">
        <f t="shared" si="83"/>
        <v/>
      </c>
      <c r="B208" s="46"/>
      <c r="C208" s="47"/>
      <c r="D208" s="47"/>
      <c r="E208" s="63"/>
      <c r="F208" s="49" t="str">
        <f t="shared" si="70"/>
        <v/>
      </c>
      <c r="G208" s="51" t="str">
        <f t="shared" si="71"/>
        <v xml:space="preserve"> </v>
      </c>
      <c r="H208" s="51" t="str">
        <f t="shared" si="72"/>
        <v xml:space="preserve"> </v>
      </c>
      <c r="I208" s="51" t="str">
        <f t="shared" si="73"/>
        <v xml:space="preserve"> </v>
      </c>
      <c r="J208" s="51" t="str">
        <f t="shared" si="56"/>
        <v/>
      </c>
      <c r="K208" s="52" t="str">
        <f t="shared" si="57"/>
        <v/>
      </c>
      <c r="L208" s="52" t="str">
        <f t="shared" si="58"/>
        <v/>
      </c>
      <c r="M208" s="51" t="str">
        <f t="shared" si="74"/>
        <v/>
      </c>
      <c r="N208" s="51" t="str">
        <f t="shared" si="75"/>
        <v/>
      </c>
      <c r="O208" s="62" t="str">
        <f t="shared" si="59"/>
        <v/>
      </c>
      <c r="P208" s="62" t="str">
        <f t="shared" si="60"/>
        <v/>
      </c>
      <c r="Q208" s="62" t="str">
        <f t="shared" si="61"/>
        <v/>
      </c>
      <c r="R208" s="54">
        <f t="shared" si="62"/>
        <v>-60.977362935937101</v>
      </c>
      <c r="S208" s="37" t="s">
        <v>91</v>
      </c>
      <c r="T208" s="55">
        <f t="shared" si="76"/>
        <v>0</v>
      </c>
      <c r="U208" s="56">
        <f t="shared" si="77"/>
        <v>623.06734164920363</v>
      </c>
      <c r="V208" s="56">
        <f t="shared" si="78"/>
        <v>1661.6550540045325</v>
      </c>
      <c r="W208" s="37" t="str">
        <f t="shared" si="63"/>
        <v>N</v>
      </c>
      <c r="X208" s="56">
        <f t="shared" si="79"/>
        <v>-2994.913899084182</v>
      </c>
      <c r="Y208" s="56" t="e">
        <f t="shared" si="64"/>
        <v>#VALUE!</v>
      </c>
      <c r="Z208" s="56" t="e">
        <f t="shared" si="80"/>
        <v>#DIV/0!</v>
      </c>
      <c r="AA208" s="56">
        <f t="shared" si="81"/>
        <v>1E-8</v>
      </c>
      <c r="AB208" s="56">
        <f t="shared" si="82"/>
        <v>0</v>
      </c>
      <c r="AC208" s="38"/>
      <c r="AD208" s="16" t="str">
        <f t="shared" si="65"/>
        <v/>
      </c>
      <c r="AE208" s="6" t="str">
        <f t="shared" si="66"/>
        <v/>
      </c>
      <c r="AF208" s="6" t="str">
        <f t="shared" si="67"/>
        <v/>
      </c>
      <c r="AG208" s="6" t="str">
        <f t="shared" si="68"/>
        <v/>
      </c>
      <c r="AH208" s="6" t="str">
        <f t="shared" si="69"/>
        <v/>
      </c>
    </row>
    <row r="209" spans="1:34" ht="14.1" customHeight="1">
      <c r="A209" s="58" t="str">
        <f t="shared" si="83"/>
        <v/>
      </c>
      <c r="B209" s="46"/>
      <c r="C209" s="47"/>
      <c r="D209" s="47"/>
      <c r="E209" s="63"/>
      <c r="F209" s="49" t="str">
        <f t="shared" si="70"/>
        <v/>
      </c>
      <c r="G209" s="51" t="str">
        <f t="shared" si="71"/>
        <v xml:space="preserve"> </v>
      </c>
      <c r="H209" s="51" t="str">
        <f t="shared" si="72"/>
        <v xml:space="preserve"> </v>
      </c>
      <c r="I209" s="51" t="str">
        <f t="shared" si="73"/>
        <v xml:space="preserve"> </v>
      </c>
      <c r="J209" s="51" t="str">
        <f t="shared" ref="J209:J272" si="84">IF(B209=0,"",+K209*COS(ABS((L209-$M$9)*$M$10)))</f>
        <v/>
      </c>
      <c r="K209" s="52" t="str">
        <f t="shared" ref="K209:K272" si="85">IF(B209&lt;=0,"",SQRT(V209*V209+X209*X209))</f>
        <v/>
      </c>
      <c r="L209" s="52" t="str">
        <f t="shared" ref="L209:L272" si="86">IF(B209&lt;=0,"",(IF(R209&lt;0,360+R209,+R209)))</f>
        <v/>
      </c>
      <c r="M209" s="51" t="str">
        <f t="shared" si="74"/>
        <v/>
      </c>
      <c r="N209" s="51" t="str">
        <f t="shared" si="75"/>
        <v/>
      </c>
      <c r="O209" s="62" t="str">
        <f t="shared" ref="O209:O272" si="87">IF(B209=0,"",(G209+(TAN(($L$6-90)*$M$10)*AH209)))</f>
        <v/>
      </c>
      <c r="P209" s="62" t="str">
        <f t="shared" ref="P209:P272" si="88">IF(B209=0,"",SIN((AG209-$L$7)*PI()/180)*AF209)</f>
        <v/>
      </c>
      <c r="Q209" s="62" t="str">
        <f t="shared" ref="Q209:Q272" si="89">IF(B209=0,"",($L$5-O209))</f>
        <v/>
      </c>
      <c r="R209" s="54">
        <f t="shared" ref="R209:R272" si="90">(ATAN2(V209,X209+$L$10))/$M$10</f>
        <v>-60.977362935937101</v>
      </c>
      <c r="S209" s="37" t="s">
        <v>91</v>
      </c>
      <c r="T209" s="55">
        <f t="shared" si="76"/>
        <v>0</v>
      </c>
      <c r="U209" s="56">
        <f t="shared" si="77"/>
        <v>623.06734164920363</v>
      </c>
      <c r="V209" s="56">
        <f t="shared" si="78"/>
        <v>1661.6550540045325</v>
      </c>
      <c r="W209" s="37" t="str">
        <f t="shared" ref="W209:W272" si="91">IF(V209&gt;=0,"N","S")</f>
        <v>N</v>
      </c>
      <c r="X209" s="56">
        <f t="shared" si="79"/>
        <v>-2994.913899084182</v>
      </c>
      <c r="Y209" s="56" t="e">
        <f t="shared" ref="Y209:Y272" si="92">K209*COS((R209-$M$9)*$M$10)</f>
        <v>#VALUE!</v>
      </c>
      <c r="Z209" s="56" t="e">
        <f t="shared" si="80"/>
        <v>#DIV/0!</v>
      </c>
      <c r="AA209" s="56">
        <f t="shared" si="81"/>
        <v>1E-8</v>
      </c>
      <c r="AB209" s="56">
        <f t="shared" si="82"/>
        <v>0</v>
      </c>
      <c r="AC209" s="38"/>
      <c r="AD209" s="16" t="str">
        <f t="shared" ref="AD209:AD272" si="93">IF(B209=0,"",H209-$P$5)</f>
        <v/>
      </c>
      <c r="AE209" s="6" t="str">
        <f t="shared" ref="AE209:AE272" si="94">IF(B209=0,"",I209-$P$6)</f>
        <v/>
      </c>
      <c r="AF209" s="6" t="str">
        <f t="shared" ref="AF209:AF272" si="95">IF(B209=0,"",SQRT(AD209*AD209+AE209*AE209))</f>
        <v/>
      </c>
      <c r="AG209" s="6" t="str">
        <f t="shared" ref="AG209:AG272" si="96">IF(B209=0,"",IF(ATAN2(AD209,AE209)&lt;0,360+ATAN2(AD209,AE209)*180/PI(),ATAN2(AD209,AE209)*180/PI()))</f>
        <v/>
      </c>
      <c r="AH209" s="6" t="str">
        <f t="shared" ref="AH209:AH272" si="97">IF(B209=0,"",+AF209*COS(ABS((AG209-$L$7)*PI()/180)))</f>
        <v/>
      </c>
    </row>
    <row r="210" spans="1:34" ht="14.1" customHeight="1">
      <c r="A210" s="58" t="str">
        <f t="shared" si="83"/>
        <v/>
      </c>
      <c r="B210" s="46"/>
      <c r="C210" s="47"/>
      <c r="D210" s="47"/>
      <c r="E210" s="63"/>
      <c r="F210" s="49" t="str">
        <f t="shared" ref="F210:F273" si="98">IF(B210=0," ",+B210-B209)</f>
        <v/>
      </c>
      <c r="G210" s="51" t="str">
        <f t="shared" ref="G210:G273" si="99">IF(VALUE(B210)&lt;=0," ",ABS(U210))</f>
        <v xml:space="preserve"> </v>
      </c>
      <c r="H210" s="51" t="str">
        <f t="shared" ref="H210:H273" si="100">IF(VALUE(B210)&lt;=0," ",V210)</f>
        <v xml:space="preserve"> </v>
      </c>
      <c r="I210" s="51" t="str">
        <f t="shared" ref="I210:I273" si="101">IF(VALUE(B210)&lt;=0," ",X210)</f>
        <v xml:space="preserve"> </v>
      </c>
      <c r="J210" s="51" t="str">
        <f t="shared" si="84"/>
        <v/>
      </c>
      <c r="K210" s="52" t="str">
        <f t="shared" si="85"/>
        <v/>
      </c>
      <c r="L210" s="52" t="str">
        <f t="shared" si="86"/>
        <v/>
      </c>
      <c r="M210" s="51" t="str">
        <f t="shared" ref="M210:M273" si="102">IF(VALUE(B210)&lt;=0," ",Z210)</f>
        <v/>
      </c>
      <c r="N210" s="51" t="str">
        <f t="shared" ref="N210:N273" si="103">IF(B210=0," ",(C210-C209)*100/(B210-B209))</f>
        <v/>
      </c>
      <c r="O210" s="62" t="str">
        <f t="shared" si="87"/>
        <v/>
      </c>
      <c r="P210" s="62" t="str">
        <f t="shared" si="88"/>
        <v/>
      </c>
      <c r="Q210" s="62" t="str">
        <f t="shared" si="89"/>
        <v/>
      </c>
      <c r="R210" s="54">
        <f t="shared" si="90"/>
        <v>-60.977362935937101</v>
      </c>
      <c r="S210" s="37" t="s">
        <v>91</v>
      </c>
      <c r="T210" s="55">
        <f t="shared" ref="T210:T273" si="104">B210-B209</f>
        <v>0</v>
      </c>
      <c r="U210" s="56">
        <f t="shared" ref="U210:U273" si="105">U209+AB210*(COS(C209*$M$10)+COS(C210*$M$10))</f>
        <v>623.06734164920363</v>
      </c>
      <c r="V210" s="56">
        <f t="shared" ref="V210:V273" si="106">V209+AB210*(SIN(C209*$M$10)*COS(D209*$M$10)+SIN(C210*$M$10)*COS(D210*$M$10))</f>
        <v>1661.6550540045325</v>
      </c>
      <c r="W210" s="37" t="str">
        <f t="shared" si="91"/>
        <v>N</v>
      </c>
      <c r="X210" s="56">
        <f t="shared" ref="X210:X273" si="107">X209+AB210*(SIN(C209*$M$10)*SIN(D209*$M$10)+SIN(C210*$M$10)*SIN(D210*$M$10))</f>
        <v>-2994.913899084182</v>
      </c>
      <c r="Y210" s="56" t="e">
        <f t="shared" si="92"/>
        <v>#VALUE!</v>
      </c>
      <c r="Z210" s="56" t="e">
        <f t="shared" ref="Z210:Z273" si="108">(AA210/$M$10)*($M$16/T210)</f>
        <v>#DIV/0!</v>
      </c>
      <c r="AA210" s="56">
        <f t="shared" ref="AA210:AA273" si="109">ACOS(COS(C209*$M$10)*COS(C210*$M$10)+SIN(C209*$M$10)*SIN(C210*$M$10)*COS((D210-D209)*$M$10-$L$10))+$L$10</f>
        <v>1E-8</v>
      </c>
      <c r="AB210" s="56">
        <f t="shared" ref="AB210:AB273" si="110">TAN(AA210/2)*(T210/AA210)</f>
        <v>0</v>
      </c>
      <c r="AC210" s="38"/>
      <c r="AD210" s="16" t="str">
        <f t="shared" si="93"/>
        <v/>
      </c>
      <c r="AE210" s="6" t="str">
        <f t="shared" si="94"/>
        <v/>
      </c>
      <c r="AF210" s="6" t="str">
        <f t="shared" si="95"/>
        <v/>
      </c>
      <c r="AG210" s="6" t="str">
        <f t="shared" si="96"/>
        <v/>
      </c>
      <c r="AH210" s="6" t="str">
        <f t="shared" si="97"/>
        <v/>
      </c>
    </row>
    <row r="211" spans="1:34" ht="14.1" customHeight="1">
      <c r="A211" s="58" t="str">
        <f t="shared" si="83"/>
        <v/>
      </c>
      <c r="B211" s="46"/>
      <c r="C211" s="47"/>
      <c r="D211" s="47"/>
      <c r="E211" s="63"/>
      <c r="F211" s="49" t="str">
        <f t="shared" si="98"/>
        <v/>
      </c>
      <c r="G211" s="51" t="str">
        <f t="shared" si="99"/>
        <v xml:space="preserve"> </v>
      </c>
      <c r="H211" s="51" t="str">
        <f t="shared" si="100"/>
        <v xml:space="preserve"> </v>
      </c>
      <c r="I211" s="51" t="str">
        <f t="shared" si="101"/>
        <v xml:space="preserve"> </v>
      </c>
      <c r="J211" s="51" t="str">
        <f t="shared" si="84"/>
        <v/>
      </c>
      <c r="K211" s="52" t="str">
        <f t="shared" si="85"/>
        <v/>
      </c>
      <c r="L211" s="52" t="str">
        <f t="shared" si="86"/>
        <v/>
      </c>
      <c r="M211" s="51" t="str">
        <f t="shared" si="102"/>
        <v/>
      </c>
      <c r="N211" s="51" t="str">
        <f t="shared" si="103"/>
        <v/>
      </c>
      <c r="O211" s="62" t="str">
        <f t="shared" si="87"/>
        <v/>
      </c>
      <c r="P211" s="62" t="str">
        <f t="shared" si="88"/>
        <v/>
      </c>
      <c r="Q211" s="62" t="str">
        <f t="shared" si="89"/>
        <v/>
      </c>
      <c r="R211" s="54">
        <f t="shared" si="90"/>
        <v>-60.977362935937101</v>
      </c>
      <c r="S211" s="37" t="s">
        <v>91</v>
      </c>
      <c r="T211" s="55">
        <f t="shared" si="104"/>
        <v>0</v>
      </c>
      <c r="U211" s="56">
        <f t="shared" si="105"/>
        <v>623.06734164920363</v>
      </c>
      <c r="V211" s="56">
        <f t="shared" si="106"/>
        <v>1661.6550540045325</v>
      </c>
      <c r="W211" s="37" t="str">
        <f t="shared" si="91"/>
        <v>N</v>
      </c>
      <c r="X211" s="56">
        <f t="shared" si="107"/>
        <v>-2994.913899084182</v>
      </c>
      <c r="Y211" s="56" t="e">
        <f t="shared" si="92"/>
        <v>#VALUE!</v>
      </c>
      <c r="Z211" s="56" t="e">
        <f t="shared" si="108"/>
        <v>#DIV/0!</v>
      </c>
      <c r="AA211" s="56">
        <f t="shared" si="109"/>
        <v>1E-8</v>
      </c>
      <c r="AB211" s="56">
        <f t="shared" si="110"/>
        <v>0</v>
      </c>
      <c r="AC211" s="38"/>
      <c r="AD211" s="16" t="str">
        <f t="shared" si="93"/>
        <v/>
      </c>
      <c r="AE211" s="6" t="str">
        <f t="shared" si="94"/>
        <v/>
      </c>
      <c r="AF211" s="6" t="str">
        <f t="shared" si="95"/>
        <v/>
      </c>
      <c r="AG211" s="6" t="str">
        <f t="shared" si="96"/>
        <v/>
      </c>
      <c r="AH211" s="6" t="str">
        <f t="shared" si="97"/>
        <v/>
      </c>
    </row>
    <row r="212" spans="1:34" ht="14.1" customHeight="1">
      <c r="A212" s="58" t="str">
        <f t="shared" ref="A212:A275" si="111">IF(B212="","",A211+1)</f>
        <v/>
      </c>
      <c r="B212" s="46"/>
      <c r="C212" s="47"/>
      <c r="D212" s="47"/>
      <c r="E212" s="63"/>
      <c r="F212" s="49" t="str">
        <f t="shared" si="98"/>
        <v/>
      </c>
      <c r="G212" s="51" t="str">
        <f t="shared" si="99"/>
        <v xml:space="preserve"> </v>
      </c>
      <c r="H212" s="51" t="str">
        <f t="shared" si="100"/>
        <v xml:space="preserve"> </v>
      </c>
      <c r="I212" s="51" t="str">
        <f t="shared" si="101"/>
        <v xml:space="preserve"> </v>
      </c>
      <c r="J212" s="51" t="str">
        <f t="shared" si="84"/>
        <v/>
      </c>
      <c r="K212" s="52" t="str">
        <f t="shared" si="85"/>
        <v/>
      </c>
      <c r="L212" s="52" t="str">
        <f t="shared" si="86"/>
        <v/>
      </c>
      <c r="M212" s="51" t="str">
        <f t="shared" si="102"/>
        <v/>
      </c>
      <c r="N212" s="51" t="str">
        <f t="shared" si="103"/>
        <v/>
      </c>
      <c r="O212" s="62" t="str">
        <f t="shared" si="87"/>
        <v/>
      </c>
      <c r="P212" s="62" t="str">
        <f t="shared" si="88"/>
        <v/>
      </c>
      <c r="Q212" s="62" t="str">
        <f t="shared" si="89"/>
        <v/>
      </c>
      <c r="R212" s="54">
        <f t="shared" si="90"/>
        <v>-60.977362935937101</v>
      </c>
      <c r="S212" s="37" t="s">
        <v>91</v>
      </c>
      <c r="T212" s="55">
        <f t="shared" si="104"/>
        <v>0</v>
      </c>
      <c r="U212" s="56">
        <f t="shared" si="105"/>
        <v>623.06734164920363</v>
      </c>
      <c r="V212" s="56">
        <f t="shared" si="106"/>
        <v>1661.6550540045325</v>
      </c>
      <c r="W212" s="37" t="str">
        <f t="shared" si="91"/>
        <v>N</v>
      </c>
      <c r="X212" s="56">
        <f t="shared" si="107"/>
        <v>-2994.913899084182</v>
      </c>
      <c r="Y212" s="56" t="e">
        <f t="shared" si="92"/>
        <v>#VALUE!</v>
      </c>
      <c r="Z212" s="56" t="e">
        <f t="shared" si="108"/>
        <v>#DIV/0!</v>
      </c>
      <c r="AA212" s="56">
        <f t="shared" si="109"/>
        <v>1E-8</v>
      </c>
      <c r="AB212" s="56">
        <f t="shared" si="110"/>
        <v>0</v>
      </c>
      <c r="AC212" s="38"/>
      <c r="AD212" s="16" t="str">
        <f t="shared" si="93"/>
        <v/>
      </c>
      <c r="AE212" s="6" t="str">
        <f t="shared" si="94"/>
        <v/>
      </c>
      <c r="AF212" s="6" t="str">
        <f t="shared" si="95"/>
        <v/>
      </c>
      <c r="AG212" s="6" t="str">
        <f t="shared" si="96"/>
        <v/>
      </c>
      <c r="AH212" s="6" t="str">
        <f t="shared" si="97"/>
        <v/>
      </c>
    </row>
    <row r="213" spans="1:34" ht="14.1" customHeight="1">
      <c r="A213" s="58" t="str">
        <f t="shared" si="111"/>
        <v/>
      </c>
      <c r="B213" s="46"/>
      <c r="C213" s="47"/>
      <c r="D213" s="47"/>
      <c r="E213" s="63"/>
      <c r="F213" s="49" t="str">
        <f t="shared" si="98"/>
        <v/>
      </c>
      <c r="G213" s="51" t="str">
        <f t="shared" si="99"/>
        <v xml:space="preserve"> </v>
      </c>
      <c r="H213" s="51" t="str">
        <f t="shared" si="100"/>
        <v xml:space="preserve"> </v>
      </c>
      <c r="I213" s="51" t="str">
        <f t="shared" si="101"/>
        <v xml:space="preserve"> </v>
      </c>
      <c r="J213" s="51" t="str">
        <f t="shared" si="84"/>
        <v/>
      </c>
      <c r="K213" s="52" t="str">
        <f t="shared" si="85"/>
        <v/>
      </c>
      <c r="L213" s="52" t="str">
        <f t="shared" si="86"/>
        <v/>
      </c>
      <c r="M213" s="51" t="str">
        <f t="shared" si="102"/>
        <v/>
      </c>
      <c r="N213" s="51" t="str">
        <f t="shared" si="103"/>
        <v/>
      </c>
      <c r="O213" s="62" t="str">
        <f t="shared" si="87"/>
        <v/>
      </c>
      <c r="P213" s="62" t="str">
        <f t="shared" si="88"/>
        <v/>
      </c>
      <c r="Q213" s="62" t="str">
        <f t="shared" si="89"/>
        <v/>
      </c>
      <c r="R213" s="54">
        <f t="shared" si="90"/>
        <v>-60.977362935937101</v>
      </c>
      <c r="S213" s="37" t="s">
        <v>91</v>
      </c>
      <c r="T213" s="55">
        <f t="shared" si="104"/>
        <v>0</v>
      </c>
      <c r="U213" s="56">
        <f t="shared" si="105"/>
        <v>623.06734164920363</v>
      </c>
      <c r="V213" s="56">
        <f t="shared" si="106"/>
        <v>1661.6550540045325</v>
      </c>
      <c r="W213" s="37" t="str">
        <f t="shared" si="91"/>
        <v>N</v>
      </c>
      <c r="X213" s="56">
        <f t="shared" si="107"/>
        <v>-2994.913899084182</v>
      </c>
      <c r="Y213" s="56" t="e">
        <f t="shared" si="92"/>
        <v>#VALUE!</v>
      </c>
      <c r="Z213" s="56" t="e">
        <f t="shared" si="108"/>
        <v>#DIV/0!</v>
      </c>
      <c r="AA213" s="56">
        <f t="shared" si="109"/>
        <v>1E-8</v>
      </c>
      <c r="AB213" s="56">
        <f t="shared" si="110"/>
        <v>0</v>
      </c>
      <c r="AC213" s="38"/>
      <c r="AD213" s="16" t="str">
        <f t="shared" si="93"/>
        <v/>
      </c>
      <c r="AE213" s="6" t="str">
        <f t="shared" si="94"/>
        <v/>
      </c>
      <c r="AF213" s="6" t="str">
        <f t="shared" si="95"/>
        <v/>
      </c>
      <c r="AG213" s="6" t="str">
        <f t="shared" si="96"/>
        <v/>
      </c>
      <c r="AH213" s="6" t="str">
        <f t="shared" si="97"/>
        <v/>
      </c>
    </row>
    <row r="214" spans="1:34" ht="14.1" customHeight="1">
      <c r="A214" s="58" t="str">
        <f t="shared" si="111"/>
        <v/>
      </c>
      <c r="B214" s="46"/>
      <c r="C214" s="47"/>
      <c r="D214" s="47"/>
      <c r="E214" s="63"/>
      <c r="F214" s="49" t="str">
        <f t="shared" si="98"/>
        <v/>
      </c>
      <c r="G214" s="51" t="str">
        <f t="shared" si="99"/>
        <v xml:space="preserve"> </v>
      </c>
      <c r="H214" s="51" t="str">
        <f t="shared" si="100"/>
        <v xml:space="preserve"> </v>
      </c>
      <c r="I214" s="51" t="str">
        <f t="shared" si="101"/>
        <v xml:space="preserve"> </v>
      </c>
      <c r="J214" s="51" t="str">
        <f t="shared" si="84"/>
        <v/>
      </c>
      <c r="K214" s="52" t="str">
        <f t="shared" si="85"/>
        <v/>
      </c>
      <c r="L214" s="52" t="str">
        <f t="shared" si="86"/>
        <v/>
      </c>
      <c r="M214" s="51" t="str">
        <f t="shared" si="102"/>
        <v/>
      </c>
      <c r="N214" s="51" t="str">
        <f t="shared" si="103"/>
        <v/>
      </c>
      <c r="O214" s="62" t="str">
        <f t="shared" si="87"/>
        <v/>
      </c>
      <c r="P214" s="62" t="str">
        <f t="shared" si="88"/>
        <v/>
      </c>
      <c r="Q214" s="62" t="str">
        <f t="shared" si="89"/>
        <v/>
      </c>
      <c r="R214" s="54">
        <f t="shared" si="90"/>
        <v>-60.977362935937101</v>
      </c>
      <c r="S214" s="37" t="s">
        <v>91</v>
      </c>
      <c r="T214" s="55">
        <f t="shared" si="104"/>
        <v>0</v>
      </c>
      <c r="U214" s="56">
        <f t="shared" si="105"/>
        <v>623.06734164920363</v>
      </c>
      <c r="V214" s="56">
        <f t="shared" si="106"/>
        <v>1661.6550540045325</v>
      </c>
      <c r="W214" s="37" t="str">
        <f t="shared" si="91"/>
        <v>N</v>
      </c>
      <c r="X214" s="56">
        <f t="shared" si="107"/>
        <v>-2994.913899084182</v>
      </c>
      <c r="Y214" s="56" t="e">
        <f t="shared" si="92"/>
        <v>#VALUE!</v>
      </c>
      <c r="Z214" s="56" t="e">
        <f t="shared" si="108"/>
        <v>#DIV/0!</v>
      </c>
      <c r="AA214" s="56">
        <f t="shared" si="109"/>
        <v>1E-8</v>
      </c>
      <c r="AB214" s="56">
        <f t="shared" si="110"/>
        <v>0</v>
      </c>
      <c r="AC214" s="38"/>
      <c r="AD214" s="16" t="str">
        <f t="shared" si="93"/>
        <v/>
      </c>
      <c r="AE214" s="6" t="str">
        <f t="shared" si="94"/>
        <v/>
      </c>
      <c r="AF214" s="6" t="str">
        <f t="shared" si="95"/>
        <v/>
      </c>
      <c r="AG214" s="6" t="str">
        <f t="shared" si="96"/>
        <v/>
      </c>
      <c r="AH214" s="6" t="str">
        <f t="shared" si="97"/>
        <v/>
      </c>
    </row>
    <row r="215" spans="1:34" ht="14.1" customHeight="1">
      <c r="A215" s="58" t="str">
        <f t="shared" si="111"/>
        <v/>
      </c>
      <c r="B215" s="46"/>
      <c r="C215" s="47"/>
      <c r="D215" s="47"/>
      <c r="E215" s="63"/>
      <c r="F215" s="49" t="str">
        <f t="shared" si="98"/>
        <v/>
      </c>
      <c r="G215" s="51" t="str">
        <f t="shared" si="99"/>
        <v xml:space="preserve"> </v>
      </c>
      <c r="H215" s="51" t="str">
        <f t="shared" si="100"/>
        <v xml:space="preserve"> </v>
      </c>
      <c r="I215" s="51" t="str">
        <f t="shared" si="101"/>
        <v xml:space="preserve"> </v>
      </c>
      <c r="J215" s="51" t="str">
        <f t="shared" si="84"/>
        <v/>
      </c>
      <c r="K215" s="52" t="str">
        <f t="shared" si="85"/>
        <v/>
      </c>
      <c r="L215" s="52" t="str">
        <f t="shared" si="86"/>
        <v/>
      </c>
      <c r="M215" s="51" t="str">
        <f t="shared" si="102"/>
        <v/>
      </c>
      <c r="N215" s="51" t="str">
        <f t="shared" si="103"/>
        <v/>
      </c>
      <c r="O215" s="62" t="str">
        <f t="shared" si="87"/>
        <v/>
      </c>
      <c r="P215" s="62" t="str">
        <f t="shared" si="88"/>
        <v/>
      </c>
      <c r="Q215" s="62" t="str">
        <f t="shared" si="89"/>
        <v/>
      </c>
      <c r="R215" s="54">
        <f t="shared" si="90"/>
        <v>-60.977362935937101</v>
      </c>
      <c r="S215" s="37" t="s">
        <v>91</v>
      </c>
      <c r="T215" s="55">
        <f t="shared" si="104"/>
        <v>0</v>
      </c>
      <c r="U215" s="56">
        <f t="shared" si="105"/>
        <v>623.06734164920363</v>
      </c>
      <c r="V215" s="56">
        <f t="shared" si="106"/>
        <v>1661.6550540045325</v>
      </c>
      <c r="W215" s="37" t="str">
        <f t="shared" si="91"/>
        <v>N</v>
      </c>
      <c r="X215" s="56">
        <f t="shared" si="107"/>
        <v>-2994.913899084182</v>
      </c>
      <c r="Y215" s="56" t="e">
        <f t="shared" si="92"/>
        <v>#VALUE!</v>
      </c>
      <c r="Z215" s="56" t="e">
        <f t="shared" si="108"/>
        <v>#DIV/0!</v>
      </c>
      <c r="AA215" s="56">
        <f t="shared" si="109"/>
        <v>1E-8</v>
      </c>
      <c r="AB215" s="56">
        <f t="shared" si="110"/>
        <v>0</v>
      </c>
      <c r="AC215" s="38"/>
      <c r="AD215" s="16" t="str">
        <f t="shared" si="93"/>
        <v/>
      </c>
      <c r="AE215" s="6" t="str">
        <f t="shared" si="94"/>
        <v/>
      </c>
      <c r="AF215" s="6" t="str">
        <f t="shared" si="95"/>
        <v/>
      </c>
      <c r="AG215" s="6" t="str">
        <f t="shared" si="96"/>
        <v/>
      </c>
      <c r="AH215" s="6" t="str">
        <f t="shared" si="97"/>
        <v/>
      </c>
    </row>
    <row r="216" spans="1:34" ht="14.1" customHeight="1">
      <c r="A216" s="58" t="str">
        <f t="shared" si="111"/>
        <v/>
      </c>
      <c r="B216" s="46"/>
      <c r="C216" s="47"/>
      <c r="D216" s="47"/>
      <c r="E216" s="63"/>
      <c r="F216" s="49" t="str">
        <f t="shared" si="98"/>
        <v/>
      </c>
      <c r="G216" s="51" t="str">
        <f t="shared" si="99"/>
        <v xml:space="preserve"> </v>
      </c>
      <c r="H216" s="51" t="str">
        <f t="shared" si="100"/>
        <v xml:space="preserve"> </v>
      </c>
      <c r="I216" s="51" t="str">
        <f t="shared" si="101"/>
        <v xml:space="preserve"> </v>
      </c>
      <c r="J216" s="51" t="str">
        <f t="shared" si="84"/>
        <v/>
      </c>
      <c r="K216" s="52" t="str">
        <f t="shared" si="85"/>
        <v/>
      </c>
      <c r="L216" s="52" t="str">
        <f t="shared" si="86"/>
        <v/>
      </c>
      <c r="M216" s="51" t="str">
        <f t="shared" si="102"/>
        <v/>
      </c>
      <c r="N216" s="51" t="str">
        <f t="shared" si="103"/>
        <v/>
      </c>
      <c r="O216" s="62" t="str">
        <f t="shared" si="87"/>
        <v/>
      </c>
      <c r="P216" s="62" t="str">
        <f t="shared" si="88"/>
        <v/>
      </c>
      <c r="Q216" s="62" t="str">
        <f t="shared" si="89"/>
        <v/>
      </c>
      <c r="R216" s="54">
        <f t="shared" si="90"/>
        <v>-60.977362935937101</v>
      </c>
      <c r="S216" s="37" t="s">
        <v>91</v>
      </c>
      <c r="T216" s="55">
        <f t="shared" si="104"/>
        <v>0</v>
      </c>
      <c r="U216" s="56">
        <f t="shared" si="105"/>
        <v>623.06734164920363</v>
      </c>
      <c r="V216" s="56">
        <f t="shared" si="106"/>
        <v>1661.6550540045325</v>
      </c>
      <c r="W216" s="37" t="str">
        <f t="shared" si="91"/>
        <v>N</v>
      </c>
      <c r="X216" s="56">
        <f t="shared" si="107"/>
        <v>-2994.913899084182</v>
      </c>
      <c r="Y216" s="56" t="e">
        <f t="shared" si="92"/>
        <v>#VALUE!</v>
      </c>
      <c r="Z216" s="56" t="e">
        <f t="shared" si="108"/>
        <v>#DIV/0!</v>
      </c>
      <c r="AA216" s="56">
        <f t="shared" si="109"/>
        <v>1E-8</v>
      </c>
      <c r="AB216" s="56">
        <f t="shared" si="110"/>
        <v>0</v>
      </c>
      <c r="AC216" s="38"/>
      <c r="AD216" s="16" t="str">
        <f t="shared" si="93"/>
        <v/>
      </c>
      <c r="AE216" s="6" t="str">
        <f t="shared" si="94"/>
        <v/>
      </c>
      <c r="AF216" s="6" t="str">
        <f t="shared" si="95"/>
        <v/>
      </c>
      <c r="AG216" s="6" t="str">
        <f t="shared" si="96"/>
        <v/>
      </c>
      <c r="AH216" s="6" t="str">
        <f t="shared" si="97"/>
        <v/>
      </c>
    </row>
    <row r="217" spans="1:34" ht="14.1" customHeight="1">
      <c r="A217" s="58" t="str">
        <f t="shared" si="111"/>
        <v/>
      </c>
      <c r="B217" s="46"/>
      <c r="C217" s="47"/>
      <c r="D217" s="47"/>
      <c r="E217" s="63"/>
      <c r="F217" s="49" t="str">
        <f t="shared" si="98"/>
        <v/>
      </c>
      <c r="G217" s="51" t="str">
        <f t="shared" si="99"/>
        <v xml:space="preserve"> </v>
      </c>
      <c r="H217" s="51" t="str">
        <f t="shared" si="100"/>
        <v xml:space="preserve"> </v>
      </c>
      <c r="I217" s="51" t="str">
        <f t="shared" si="101"/>
        <v xml:space="preserve"> </v>
      </c>
      <c r="J217" s="51" t="str">
        <f t="shared" si="84"/>
        <v/>
      </c>
      <c r="K217" s="52" t="str">
        <f t="shared" si="85"/>
        <v/>
      </c>
      <c r="L217" s="52" t="str">
        <f t="shared" si="86"/>
        <v/>
      </c>
      <c r="M217" s="51" t="str">
        <f t="shared" si="102"/>
        <v/>
      </c>
      <c r="N217" s="51" t="str">
        <f t="shared" si="103"/>
        <v/>
      </c>
      <c r="O217" s="62" t="str">
        <f t="shared" si="87"/>
        <v/>
      </c>
      <c r="P217" s="62" t="str">
        <f t="shared" si="88"/>
        <v/>
      </c>
      <c r="Q217" s="62" t="str">
        <f t="shared" si="89"/>
        <v/>
      </c>
      <c r="R217" s="54">
        <f t="shared" si="90"/>
        <v>-60.977362935937101</v>
      </c>
      <c r="S217" s="37" t="s">
        <v>91</v>
      </c>
      <c r="T217" s="55">
        <f t="shared" si="104"/>
        <v>0</v>
      </c>
      <c r="U217" s="56">
        <f t="shared" si="105"/>
        <v>623.06734164920363</v>
      </c>
      <c r="V217" s="56">
        <f t="shared" si="106"/>
        <v>1661.6550540045325</v>
      </c>
      <c r="W217" s="37" t="str">
        <f t="shared" si="91"/>
        <v>N</v>
      </c>
      <c r="X217" s="56">
        <f t="shared" si="107"/>
        <v>-2994.913899084182</v>
      </c>
      <c r="Y217" s="56" t="e">
        <f t="shared" si="92"/>
        <v>#VALUE!</v>
      </c>
      <c r="Z217" s="56" t="e">
        <f t="shared" si="108"/>
        <v>#DIV/0!</v>
      </c>
      <c r="AA217" s="56">
        <f t="shared" si="109"/>
        <v>1E-8</v>
      </c>
      <c r="AB217" s="56">
        <f t="shared" si="110"/>
        <v>0</v>
      </c>
      <c r="AC217" s="38"/>
      <c r="AD217" s="16" t="str">
        <f t="shared" si="93"/>
        <v/>
      </c>
      <c r="AE217" s="6" t="str">
        <f t="shared" si="94"/>
        <v/>
      </c>
      <c r="AF217" s="6" t="str">
        <f t="shared" si="95"/>
        <v/>
      </c>
      <c r="AG217" s="6" t="str">
        <f t="shared" si="96"/>
        <v/>
      </c>
      <c r="AH217" s="6" t="str">
        <f t="shared" si="97"/>
        <v/>
      </c>
    </row>
    <row r="218" spans="1:34" ht="14.1" customHeight="1">
      <c r="A218" s="58" t="str">
        <f t="shared" si="111"/>
        <v/>
      </c>
      <c r="B218" s="46"/>
      <c r="C218" s="47"/>
      <c r="D218" s="47"/>
      <c r="E218" s="63"/>
      <c r="F218" s="49" t="str">
        <f t="shared" si="98"/>
        <v/>
      </c>
      <c r="G218" s="51" t="str">
        <f t="shared" si="99"/>
        <v xml:space="preserve"> </v>
      </c>
      <c r="H218" s="51" t="str">
        <f t="shared" si="100"/>
        <v xml:space="preserve"> </v>
      </c>
      <c r="I218" s="51" t="str">
        <f t="shared" si="101"/>
        <v xml:space="preserve"> </v>
      </c>
      <c r="J218" s="51" t="str">
        <f t="shared" si="84"/>
        <v/>
      </c>
      <c r="K218" s="52" t="str">
        <f t="shared" si="85"/>
        <v/>
      </c>
      <c r="L218" s="52" t="str">
        <f t="shared" si="86"/>
        <v/>
      </c>
      <c r="M218" s="51" t="str">
        <f t="shared" si="102"/>
        <v/>
      </c>
      <c r="N218" s="51" t="str">
        <f t="shared" si="103"/>
        <v/>
      </c>
      <c r="O218" s="62" t="str">
        <f t="shared" si="87"/>
        <v/>
      </c>
      <c r="P218" s="62" t="str">
        <f t="shared" si="88"/>
        <v/>
      </c>
      <c r="Q218" s="62" t="str">
        <f t="shared" si="89"/>
        <v/>
      </c>
      <c r="R218" s="54">
        <f t="shared" si="90"/>
        <v>-60.977362935937101</v>
      </c>
      <c r="S218" s="37" t="s">
        <v>91</v>
      </c>
      <c r="T218" s="55">
        <f t="shared" si="104"/>
        <v>0</v>
      </c>
      <c r="U218" s="56">
        <f t="shared" si="105"/>
        <v>623.06734164920363</v>
      </c>
      <c r="V218" s="56">
        <f t="shared" si="106"/>
        <v>1661.6550540045325</v>
      </c>
      <c r="W218" s="37" t="str">
        <f t="shared" si="91"/>
        <v>N</v>
      </c>
      <c r="X218" s="56">
        <f t="shared" si="107"/>
        <v>-2994.913899084182</v>
      </c>
      <c r="Y218" s="56" t="e">
        <f t="shared" si="92"/>
        <v>#VALUE!</v>
      </c>
      <c r="Z218" s="56" t="e">
        <f t="shared" si="108"/>
        <v>#DIV/0!</v>
      </c>
      <c r="AA218" s="56">
        <f t="shared" si="109"/>
        <v>1E-8</v>
      </c>
      <c r="AB218" s="56">
        <f t="shared" si="110"/>
        <v>0</v>
      </c>
      <c r="AC218" s="38"/>
      <c r="AD218" s="16" t="str">
        <f t="shared" si="93"/>
        <v/>
      </c>
      <c r="AE218" s="6" t="str">
        <f t="shared" si="94"/>
        <v/>
      </c>
      <c r="AF218" s="6" t="str">
        <f t="shared" si="95"/>
        <v/>
      </c>
      <c r="AG218" s="6" t="str">
        <f t="shared" si="96"/>
        <v/>
      </c>
      <c r="AH218" s="6" t="str">
        <f t="shared" si="97"/>
        <v/>
      </c>
    </row>
    <row r="219" spans="1:34" ht="14.1" customHeight="1">
      <c r="A219" s="58" t="str">
        <f t="shared" si="111"/>
        <v/>
      </c>
      <c r="B219" s="46"/>
      <c r="C219" s="47"/>
      <c r="D219" s="47"/>
      <c r="E219" s="63"/>
      <c r="F219" s="49" t="str">
        <f t="shared" si="98"/>
        <v/>
      </c>
      <c r="G219" s="51" t="str">
        <f t="shared" si="99"/>
        <v xml:space="preserve"> </v>
      </c>
      <c r="H219" s="51" t="str">
        <f t="shared" si="100"/>
        <v xml:space="preserve"> </v>
      </c>
      <c r="I219" s="51" t="str">
        <f t="shared" si="101"/>
        <v xml:space="preserve"> </v>
      </c>
      <c r="J219" s="51" t="str">
        <f t="shared" si="84"/>
        <v/>
      </c>
      <c r="K219" s="52" t="str">
        <f t="shared" si="85"/>
        <v/>
      </c>
      <c r="L219" s="52" t="str">
        <f t="shared" si="86"/>
        <v/>
      </c>
      <c r="M219" s="51" t="str">
        <f t="shared" si="102"/>
        <v/>
      </c>
      <c r="N219" s="51" t="str">
        <f t="shared" si="103"/>
        <v/>
      </c>
      <c r="O219" s="62" t="str">
        <f t="shared" si="87"/>
        <v/>
      </c>
      <c r="P219" s="62" t="str">
        <f t="shared" si="88"/>
        <v/>
      </c>
      <c r="Q219" s="62" t="str">
        <f t="shared" si="89"/>
        <v/>
      </c>
      <c r="R219" s="54">
        <f t="shared" si="90"/>
        <v>-60.977362935937101</v>
      </c>
      <c r="S219" s="37" t="s">
        <v>91</v>
      </c>
      <c r="T219" s="55">
        <f t="shared" si="104"/>
        <v>0</v>
      </c>
      <c r="U219" s="56">
        <f t="shared" si="105"/>
        <v>623.06734164920363</v>
      </c>
      <c r="V219" s="56">
        <f t="shared" si="106"/>
        <v>1661.6550540045325</v>
      </c>
      <c r="W219" s="37" t="str">
        <f t="shared" si="91"/>
        <v>N</v>
      </c>
      <c r="X219" s="56">
        <f t="shared" si="107"/>
        <v>-2994.913899084182</v>
      </c>
      <c r="Y219" s="56" t="e">
        <f t="shared" si="92"/>
        <v>#VALUE!</v>
      </c>
      <c r="Z219" s="56" t="e">
        <f t="shared" si="108"/>
        <v>#DIV/0!</v>
      </c>
      <c r="AA219" s="56">
        <f t="shared" si="109"/>
        <v>1E-8</v>
      </c>
      <c r="AB219" s="56">
        <f t="shared" si="110"/>
        <v>0</v>
      </c>
      <c r="AC219" s="38"/>
      <c r="AD219" s="16" t="str">
        <f t="shared" si="93"/>
        <v/>
      </c>
      <c r="AE219" s="6" t="str">
        <f t="shared" si="94"/>
        <v/>
      </c>
      <c r="AF219" s="6" t="str">
        <f t="shared" si="95"/>
        <v/>
      </c>
      <c r="AG219" s="6" t="str">
        <f t="shared" si="96"/>
        <v/>
      </c>
      <c r="AH219" s="6" t="str">
        <f t="shared" si="97"/>
        <v/>
      </c>
    </row>
    <row r="220" spans="1:34" ht="14.1" customHeight="1">
      <c r="A220" s="58" t="str">
        <f t="shared" si="111"/>
        <v/>
      </c>
      <c r="B220" s="46"/>
      <c r="C220" s="47"/>
      <c r="D220" s="47"/>
      <c r="E220" s="63"/>
      <c r="F220" s="49" t="str">
        <f t="shared" si="98"/>
        <v/>
      </c>
      <c r="G220" s="51" t="str">
        <f t="shared" si="99"/>
        <v xml:space="preserve"> </v>
      </c>
      <c r="H220" s="51" t="str">
        <f t="shared" si="100"/>
        <v xml:space="preserve"> </v>
      </c>
      <c r="I220" s="51" t="str">
        <f t="shared" si="101"/>
        <v xml:space="preserve"> </v>
      </c>
      <c r="J220" s="51" t="str">
        <f t="shared" si="84"/>
        <v/>
      </c>
      <c r="K220" s="52" t="str">
        <f t="shared" si="85"/>
        <v/>
      </c>
      <c r="L220" s="52" t="str">
        <f t="shared" si="86"/>
        <v/>
      </c>
      <c r="M220" s="51" t="str">
        <f t="shared" si="102"/>
        <v/>
      </c>
      <c r="N220" s="51" t="str">
        <f t="shared" si="103"/>
        <v/>
      </c>
      <c r="O220" s="62" t="str">
        <f t="shared" si="87"/>
        <v/>
      </c>
      <c r="P220" s="62" t="str">
        <f t="shared" si="88"/>
        <v/>
      </c>
      <c r="Q220" s="62" t="str">
        <f t="shared" si="89"/>
        <v/>
      </c>
      <c r="R220" s="54">
        <f t="shared" si="90"/>
        <v>-60.977362935937101</v>
      </c>
      <c r="S220" s="37" t="s">
        <v>91</v>
      </c>
      <c r="T220" s="55">
        <f t="shared" si="104"/>
        <v>0</v>
      </c>
      <c r="U220" s="56">
        <f t="shared" si="105"/>
        <v>623.06734164920363</v>
      </c>
      <c r="V220" s="56">
        <f t="shared" si="106"/>
        <v>1661.6550540045325</v>
      </c>
      <c r="W220" s="37" t="str">
        <f t="shared" si="91"/>
        <v>N</v>
      </c>
      <c r="X220" s="56">
        <f t="shared" si="107"/>
        <v>-2994.913899084182</v>
      </c>
      <c r="Y220" s="56" t="e">
        <f t="shared" si="92"/>
        <v>#VALUE!</v>
      </c>
      <c r="Z220" s="56" t="e">
        <f t="shared" si="108"/>
        <v>#DIV/0!</v>
      </c>
      <c r="AA220" s="56">
        <f t="shared" si="109"/>
        <v>1E-8</v>
      </c>
      <c r="AB220" s="56">
        <f t="shared" si="110"/>
        <v>0</v>
      </c>
      <c r="AC220" s="38"/>
      <c r="AD220" s="16" t="str">
        <f t="shared" si="93"/>
        <v/>
      </c>
      <c r="AE220" s="6" t="str">
        <f t="shared" si="94"/>
        <v/>
      </c>
      <c r="AF220" s="6" t="str">
        <f t="shared" si="95"/>
        <v/>
      </c>
      <c r="AG220" s="6" t="str">
        <f t="shared" si="96"/>
        <v/>
      </c>
      <c r="AH220" s="6" t="str">
        <f t="shared" si="97"/>
        <v/>
      </c>
    </row>
    <row r="221" spans="1:34" ht="14.1" customHeight="1">
      <c r="A221" s="58" t="str">
        <f t="shared" si="111"/>
        <v/>
      </c>
      <c r="B221" s="46"/>
      <c r="C221" s="47"/>
      <c r="D221" s="47"/>
      <c r="E221" s="63"/>
      <c r="F221" s="49" t="str">
        <f t="shared" si="98"/>
        <v/>
      </c>
      <c r="G221" s="51" t="str">
        <f t="shared" si="99"/>
        <v xml:space="preserve"> </v>
      </c>
      <c r="H221" s="51" t="str">
        <f t="shared" si="100"/>
        <v xml:space="preserve"> </v>
      </c>
      <c r="I221" s="51" t="str">
        <f t="shared" si="101"/>
        <v xml:space="preserve"> </v>
      </c>
      <c r="J221" s="51" t="str">
        <f t="shared" si="84"/>
        <v/>
      </c>
      <c r="K221" s="52" t="str">
        <f t="shared" si="85"/>
        <v/>
      </c>
      <c r="L221" s="52" t="str">
        <f t="shared" si="86"/>
        <v/>
      </c>
      <c r="M221" s="51" t="str">
        <f t="shared" si="102"/>
        <v/>
      </c>
      <c r="N221" s="51" t="str">
        <f t="shared" si="103"/>
        <v/>
      </c>
      <c r="O221" s="62" t="str">
        <f t="shared" si="87"/>
        <v/>
      </c>
      <c r="P221" s="62" t="str">
        <f t="shared" si="88"/>
        <v/>
      </c>
      <c r="Q221" s="62" t="str">
        <f t="shared" si="89"/>
        <v/>
      </c>
      <c r="R221" s="54">
        <f t="shared" si="90"/>
        <v>-60.977362935937101</v>
      </c>
      <c r="S221" s="37" t="s">
        <v>91</v>
      </c>
      <c r="T221" s="55">
        <f t="shared" si="104"/>
        <v>0</v>
      </c>
      <c r="U221" s="56">
        <f t="shared" si="105"/>
        <v>623.06734164920363</v>
      </c>
      <c r="V221" s="56">
        <f t="shared" si="106"/>
        <v>1661.6550540045325</v>
      </c>
      <c r="W221" s="37" t="str">
        <f t="shared" si="91"/>
        <v>N</v>
      </c>
      <c r="X221" s="56">
        <f t="shared" si="107"/>
        <v>-2994.913899084182</v>
      </c>
      <c r="Y221" s="56" t="e">
        <f t="shared" si="92"/>
        <v>#VALUE!</v>
      </c>
      <c r="Z221" s="56" t="e">
        <f t="shared" si="108"/>
        <v>#DIV/0!</v>
      </c>
      <c r="AA221" s="56">
        <f t="shared" si="109"/>
        <v>1E-8</v>
      </c>
      <c r="AB221" s="56">
        <f t="shared" si="110"/>
        <v>0</v>
      </c>
      <c r="AC221" s="38"/>
      <c r="AD221" s="16" t="str">
        <f t="shared" si="93"/>
        <v/>
      </c>
      <c r="AE221" s="6" t="str">
        <f t="shared" si="94"/>
        <v/>
      </c>
      <c r="AF221" s="6" t="str">
        <f t="shared" si="95"/>
        <v/>
      </c>
      <c r="AG221" s="6" t="str">
        <f t="shared" si="96"/>
        <v/>
      </c>
      <c r="AH221" s="6" t="str">
        <f t="shared" si="97"/>
        <v/>
      </c>
    </row>
    <row r="222" spans="1:34" ht="14.1" customHeight="1">
      <c r="A222" s="58" t="str">
        <f t="shared" si="111"/>
        <v/>
      </c>
      <c r="B222" s="46"/>
      <c r="C222" s="47"/>
      <c r="D222" s="47"/>
      <c r="E222" s="63"/>
      <c r="F222" s="49" t="str">
        <f t="shared" si="98"/>
        <v/>
      </c>
      <c r="G222" s="51" t="str">
        <f t="shared" si="99"/>
        <v xml:space="preserve"> </v>
      </c>
      <c r="H222" s="51" t="str">
        <f t="shared" si="100"/>
        <v xml:space="preserve"> </v>
      </c>
      <c r="I222" s="51" t="str">
        <f t="shared" si="101"/>
        <v xml:space="preserve"> </v>
      </c>
      <c r="J222" s="51" t="str">
        <f t="shared" si="84"/>
        <v/>
      </c>
      <c r="K222" s="52" t="str">
        <f t="shared" si="85"/>
        <v/>
      </c>
      <c r="L222" s="52" t="str">
        <f t="shared" si="86"/>
        <v/>
      </c>
      <c r="M222" s="51" t="str">
        <f t="shared" si="102"/>
        <v/>
      </c>
      <c r="N222" s="51" t="str">
        <f t="shared" si="103"/>
        <v/>
      </c>
      <c r="O222" s="62" t="str">
        <f t="shared" si="87"/>
        <v/>
      </c>
      <c r="P222" s="62" t="str">
        <f t="shared" si="88"/>
        <v/>
      </c>
      <c r="Q222" s="62" t="str">
        <f t="shared" si="89"/>
        <v/>
      </c>
      <c r="R222" s="54">
        <f t="shared" si="90"/>
        <v>-60.977362935937101</v>
      </c>
      <c r="S222" s="37" t="s">
        <v>91</v>
      </c>
      <c r="T222" s="55">
        <f t="shared" si="104"/>
        <v>0</v>
      </c>
      <c r="U222" s="56">
        <f t="shared" si="105"/>
        <v>623.06734164920363</v>
      </c>
      <c r="V222" s="56">
        <f t="shared" si="106"/>
        <v>1661.6550540045325</v>
      </c>
      <c r="W222" s="37" t="str">
        <f t="shared" si="91"/>
        <v>N</v>
      </c>
      <c r="X222" s="56">
        <f t="shared" si="107"/>
        <v>-2994.913899084182</v>
      </c>
      <c r="Y222" s="56" t="e">
        <f t="shared" si="92"/>
        <v>#VALUE!</v>
      </c>
      <c r="Z222" s="56" t="e">
        <f t="shared" si="108"/>
        <v>#DIV/0!</v>
      </c>
      <c r="AA222" s="56">
        <f t="shared" si="109"/>
        <v>1E-8</v>
      </c>
      <c r="AB222" s="56">
        <f t="shared" si="110"/>
        <v>0</v>
      </c>
      <c r="AC222" s="38"/>
      <c r="AD222" s="16" t="str">
        <f t="shared" si="93"/>
        <v/>
      </c>
      <c r="AE222" s="6" t="str">
        <f t="shared" si="94"/>
        <v/>
      </c>
      <c r="AF222" s="6" t="str">
        <f t="shared" si="95"/>
        <v/>
      </c>
      <c r="AG222" s="6" t="str">
        <f t="shared" si="96"/>
        <v/>
      </c>
      <c r="AH222" s="6" t="str">
        <f t="shared" si="97"/>
        <v/>
      </c>
    </row>
    <row r="223" spans="1:34" ht="14.1" customHeight="1">
      <c r="A223" s="58" t="str">
        <f t="shared" si="111"/>
        <v/>
      </c>
      <c r="B223" s="46"/>
      <c r="C223" s="47"/>
      <c r="D223" s="47"/>
      <c r="E223" s="63"/>
      <c r="F223" s="49" t="str">
        <f t="shared" si="98"/>
        <v/>
      </c>
      <c r="G223" s="51" t="str">
        <f t="shared" si="99"/>
        <v xml:space="preserve"> </v>
      </c>
      <c r="H223" s="51" t="str">
        <f t="shared" si="100"/>
        <v xml:space="preserve"> </v>
      </c>
      <c r="I223" s="51" t="str">
        <f t="shared" si="101"/>
        <v xml:space="preserve"> </v>
      </c>
      <c r="J223" s="51" t="str">
        <f t="shared" si="84"/>
        <v/>
      </c>
      <c r="K223" s="52" t="str">
        <f t="shared" si="85"/>
        <v/>
      </c>
      <c r="L223" s="52" t="str">
        <f t="shared" si="86"/>
        <v/>
      </c>
      <c r="M223" s="51" t="str">
        <f t="shared" si="102"/>
        <v/>
      </c>
      <c r="N223" s="51" t="str">
        <f t="shared" si="103"/>
        <v/>
      </c>
      <c r="O223" s="62" t="str">
        <f t="shared" si="87"/>
        <v/>
      </c>
      <c r="P223" s="62" t="str">
        <f t="shared" si="88"/>
        <v/>
      </c>
      <c r="Q223" s="62" t="str">
        <f t="shared" si="89"/>
        <v/>
      </c>
      <c r="R223" s="54">
        <f t="shared" si="90"/>
        <v>-60.977362935937101</v>
      </c>
      <c r="S223" s="37" t="s">
        <v>91</v>
      </c>
      <c r="T223" s="55">
        <f t="shared" si="104"/>
        <v>0</v>
      </c>
      <c r="U223" s="56">
        <f t="shared" si="105"/>
        <v>623.06734164920363</v>
      </c>
      <c r="V223" s="56">
        <f t="shared" si="106"/>
        <v>1661.6550540045325</v>
      </c>
      <c r="W223" s="37" t="str">
        <f t="shared" si="91"/>
        <v>N</v>
      </c>
      <c r="X223" s="56">
        <f t="shared" si="107"/>
        <v>-2994.913899084182</v>
      </c>
      <c r="Y223" s="56" t="e">
        <f t="shared" si="92"/>
        <v>#VALUE!</v>
      </c>
      <c r="Z223" s="56" t="e">
        <f t="shared" si="108"/>
        <v>#DIV/0!</v>
      </c>
      <c r="AA223" s="56">
        <f t="shared" si="109"/>
        <v>1E-8</v>
      </c>
      <c r="AB223" s="56">
        <f t="shared" si="110"/>
        <v>0</v>
      </c>
      <c r="AC223" s="38"/>
      <c r="AD223" s="16" t="str">
        <f t="shared" si="93"/>
        <v/>
      </c>
      <c r="AE223" s="6" t="str">
        <f t="shared" si="94"/>
        <v/>
      </c>
      <c r="AF223" s="6" t="str">
        <f t="shared" si="95"/>
        <v/>
      </c>
      <c r="AG223" s="6" t="str">
        <f t="shared" si="96"/>
        <v/>
      </c>
      <c r="AH223" s="6" t="str">
        <f t="shared" si="97"/>
        <v/>
      </c>
    </row>
    <row r="224" spans="1:34" ht="14.1" customHeight="1">
      <c r="A224" s="58" t="str">
        <f t="shared" si="111"/>
        <v/>
      </c>
      <c r="B224" s="46"/>
      <c r="C224" s="47"/>
      <c r="D224" s="47"/>
      <c r="E224" s="63"/>
      <c r="F224" s="49" t="str">
        <f t="shared" si="98"/>
        <v/>
      </c>
      <c r="G224" s="51" t="str">
        <f t="shared" si="99"/>
        <v xml:space="preserve"> </v>
      </c>
      <c r="H224" s="51" t="str">
        <f t="shared" si="100"/>
        <v xml:space="preserve"> </v>
      </c>
      <c r="I224" s="51" t="str">
        <f t="shared" si="101"/>
        <v xml:space="preserve"> </v>
      </c>
      <c r="J224" s="51" t="str">
        <f t="shared" si="84"/>
        <v/>
      </c>
      <c r="K224" s="52" t="str">
        <f t="shared" si="85"/>
        <v/>
      </c>
      <c r="L224" s="52" t="str">
        <f t="shared" si="86"/>
        <v/>
      </c>
      <c r="M224" s="51" t="str">
        <f t="shared" si="102"/>
        <v/>
      </c>
      <c r="N224" s="51" t="str">
        <f t="shared" si="103"/>
        <v/>
      </c>
      <c r="O224" s="62" t="str">
        <f t="shared" si="87"/>
        <v/>
      </c>
      <c r="P224" s="62" t="str">
        <f t="shared" si="88"/>
        <v/>
      </c>
      <c r="Q224" s="62" t="str">
        <f t="shared" si="89"/>
        <v/>
      </c>
      <c r="R224" s="54">
        <f t="shared" si="90"/>
        <v>-60.977362935937101</v>
      </c>
      <c r="S224" s="37" t="s">
        <v>91</v>
      </c>
      <c r="T224" s="55">
        <f t="shared" si="104"/>
        <v>0</v>
      </c>
      <c r="U224" s="56">
        <f t="shared" si="105"/>
        <v>623.06734164920363</v>
      </c>
      <c r="V224" s="56">
        <f t="shared" si="106"/>
        <v>1661.6550540045325</v>
      </c>
      <c r="W224" s="37" t="str">
        <f t="shared" si="91"/>
        <v>N</v>
      </c>
      <c r="X224" s="56">
        <f t="shared" si="107"/>
        <v>-2994.913899084182</v>
      </c>
      <c r="Y224" s="56" t="e">
        <f t="shared" si="92"/>
        <v>#VALUE!</v>
      </c>
      <c r="Z224" s="56" t="e">
        <f t="shared" si="108"/>
        <v>#DIV/0!</v>
      </c>
      <c r="AA224" s="56">
        <f t="shared" si="109"/>
        <v>1E-8</v>
      </c>
      <c r="AB224" s="56">
        <f t="shared" si="110"/>
        <v>0</v>
      </c>
      <c r="AC224" s="38"/>
      <c r="AD224" s="16" t="str">
        <f t="shared" si="93"/>
        <v/>
      </c>
      <c r="AE224" s="6" t="str">
        <f t="shared" si="94"/>
        <v/>
      </c>
      <c r="AF224" s="6" t="str">
        <f t="shared" si="95"/>
        <v/>
      </c>
      <c r="AG224" s="6" t="str">
        <f t="shared" si="96"/>
        <v/>
      </c>
      <c r="AH224" s="6" t="str">
        <f t="shared" si="97"/>
        <v/>
      </c>
    </row>
    <row r="225" spans="1:34" ht="14.1" customHeight="1">
      <c r="A225" s="58" t="str">
        <f t="shared" si="111"/>
        <v/>
      </c>
      <c r="B225" s="46"/>
      <c r="C225" s="47"/>
      <c r="D225" s="47"/>
      <c r="E225" s="63"/>
      <c r="F225" s="49" t="str">
        <f t="shared" si="98"/>
        <v/>
      </c>
      <c r="G225" s="51" t="str">
        <f t="shared" si="99"/>
        <v xml:space="preserve"> </v>
      </c>
      <c r="H225" s="51" t="str">
        <f t="shared" si="100"/>
        <v xml:space="preserve"> </v>
      </c>
      <c r="I225" s="51" t="str">
        <f t="shared" si="101"/>
        <v xml:space="preserve"> </v>
      </c>
      <c r="J225" s="51" t="str">
        <f t="shared" si="84"/>
        <v/>
      </c>
      <c r="K225" s="52" t="str">
        <f t="shared" si="85"/>
        <v/>
      </c>
      <c r="L225" s="52" t="str">
        <f t="shared" si="86"/>
        <v/>
      </c>
      <c r="M225" s="51" t="str">
        <f t="shared" si="102"/>
        <v/>
      </c>
      <c r="N225" s="51" t="str">
        <f t="shared" si="103"/>
        <v/>
      </c>
      <c r="O225" s="62" t="str">
        <f t="shared" si="87"/>
        <v/>
      </c>
      <c r="P225" s="62" t="str">
        <f t="shared" si="88"/>
        <v/>
      </c>
      <c r="Q225" s="62" t="str">
        <f t="shared" si="89"/>
        <v/>
      </c>
      <c r="R225" s="54">
        <f t="shared" si="90"/>
        <v>-60.977362935937101</v>
      </c>
      <c r="S225" s="37" t="s">
        <v>91</v>
      </c>
      <c r="T225" s="55">
        <f t="shared" si="104"/>
        <v>0</v>
      </c>
      <c r="U225" s="56">
        <f t="shared" si="105"/>
        <v>623.06734164920363</v>
      </c>
      <c r="V225" s="56">
        <f t="shared" si="106"/>
        <v>1661.6550540045325</v>
      </c>
      <c r="W225" s="37" t="str">
        <f t="shared" si="91"/>
        <v>N</v>
      </c>
      <c r="X225" s="56">
        <f t="shared" si="107"/>
        <v>-2994.913899084182</v>
      </c>
      <c r="Y225" s="56" t="e">
        <f t="shared" si="92"/>
        <v>#VALUE!</v>
      </c>
      <c r="Z225" s="56" t="e">
        <f t="shared" si="108"/>
        <v>#DIV/0!</v>
      </c>
      <c r="AA225" s="56">
        <f t="shared" si="109"/>
        <v>1E-8</v>
      </c>
      <c r="AB225" s="56">
        <f t="shared" si="110"/>
        <v>0</v>
      </c>
      <c r="AC225" s="38"/>
      <c r="AD225" s="16" t="str">
        <f t="shared" si="93"/>
        <v/>
      </c>
      <c r="AE225" s="6" t="str">
        <f t="shared" si="94"/>
        <v/>
      </c>
      <c r="AF225" s="6" t="str">
        <f t="shared" si="95"/>
        <v/>
      </c>
      <c r="AG225" s="6" t="str">
        <f t="shared" si="96"/>
        <v/>
      </c>
      <c r="AH225" s="6" t="str">
        <f t="shared" si="97"/>
        <v/>
      </c>
    </row>
    <row r="226" spans="1:34" ht="14.1" customHeight="1">
      <c r="A226" s="58" t="str">
        <f t="shared" si="111"/>
        <v/>
      </c>
      <c r="B226" s="46"/>
      <c r="C226" s="47"/>
      <c r="D226" s="47"/>
      <c r="E226" s="63"/>
      <c r="F226" s="49" t="str">
        <f t="shared" si="98"/>
        <v/>
      </c>
      <c r="G226" s="51" t="str">
        <f t="shared" si="99"/>
        <v xml:space="preserve"> </v>
      </c>
      <c r="H226" s="51" t="str">
        <f t="shared" si="100"/>
        <v xml:space="preserve"> </v>
      </c>
      <c r="I226" s="51" t="str">
        <f t="shared" si="101"/>
        <v xml:space="preserve"> </v>
      </c>
      <c r="J226" s="51" t="str">
        <f t="shared" si="84"/>
        <v/>
      </c>
      <c r="K226" s="52" t="str">
        <f t="shared" si="85"/>
        <v/>
      </c>
      <c r="L226" s="52" t="str">
        <f t="shared" si="86"/>
        <v/>
      </c>
      <c r="M226" s="51" t="str">
        <f t="shared" si="102"/>
        <v/>
      </c>
      <c r="N226" s="51" t="str">
        <f t="shared" si="103"/>
        <v/>
      </c>
      <c r="O226" s="62" t="str">
        <f t="shared" si="87"/>
        <v/>
      </c>
      <c r="P226" s="62" t="str">
        <f t="shared" si="88"/>
        <v/>
      </c>
      <c r="Q226" s="62" t="str">
        <f t="shared" si="89"/>
        <v/>
      </c>
      <c r="R226" s="54">
        <f t="shared" si="90"/>
        <v>-60.977362935937101</v>
      </c>
      <c r="S226" s="37" t="s">
        <v>91</v>
      </c>
      <c r="T226" s="55">
        <f t="shared" si="104"/>
        <v>0</v>
      </c>
      <c r="U226" s="56">
        <f t="shared" si="105"/>
        <v>623.06734164920363</v>
      </c>
      <c r="V226" s="56">
        <f t="shared" si="106"/>
        <v>1661.6550540045325</v>
      </c>
      <c r="W226" s="37" t="str">
        <f t="shared" si="91"/>
        <v>N</v>
      </c>
      <c r="X226" s="56">
        <f t="shared" si="107"/>
        <v>-2994.913899084182</v>
      </c>
      <c r="Y226" s="56" t="e">
        <f t="shared" si="92"/>
        <v>#VALUE!</v>
      </c>
      <c r="Z226" s="56" t="e">
        <f t="shared" si="108"/>
        <v>#DIV/0!</v>
      </c>
      <c r="AA226" s="56">
        <f t="shared" si="109"/>
        <v>1E-8</v>
      </c>
      <c r="AB226" s="56">
        <f t="shared" si="110"/>
        <v>0</v>
      </c>
      <c r="AC226" s="38"/>
      <c r="AD226" s="16" t="str">
        <f t="shared" si="93"/>
        <v/>
      </c>
      <c r="AE226" s="6" t="str">
        <f t="shared" si="94"/>
        <v/>
      </c>
      <c r="AF226" s="6" t="str">
        <f t="shared" si="95"/>
        <v/>
      </c>
      <c r="AG226" s="6" t="str">
        <f t="shared" si="96"/>
        <v/>
      </c>
      <c r="AH226" s="6" t="str">
        <f t="shared" si="97"/>
        <v/>
      </c>
    </row>
    <row r="227" spans="1:34" ht="14.1" customHeight="1">
      <c r="A227" s="58" t="str">
        <f t="shared" si="111"/>
        <v/>
      </c>
      <c r="B227" s="46"/>
      <c r="C227" s="47"/>
      <c r="D227" s="47"/>
      <c r="E227" s="63"/>
      <c r="F227" s="49" t="str">
        <f t="shared" si="98"/>
        <v/>
      </c>
      <c r="G227" s="51" t="str">
        <f t="shared" si="99"/>
        <v xml:space="preserve"> </v>
      </c>
      <c r="H227" s="51" t="str">
        <f t="shared" si="100"/>
        <v xml:space="preserve"> </v>
      </c>
      <c r="I227" s="51" t="str">
        <f t="shared" si="101"/>
        <v xml:space="preserve"> </v>
      </c>
      <c r="J227" s="51" t="str">
        <f t="shared" si="84"/>
        <v/>
      </c>
      <c r="K227" s="52" t="str">
        <f t="shared" si="85"/>
        <v/>
      </c>
      <c r="L227" s="52" t="str">
        <f t="shared" si="86"/>
        <v/>
      </c>
      <c r="M227" s="51" t="str">
        <f t="shared" si="102"/>
        <v/>
      </c>
      <c r="N227" s="51" t="str">
        <f t="shared" si="103"/>
        <v/>
      </c>
      <c r="O227" s="62" t="str">
        <f t="shared" si="87"/>
        <v/>
      </c>
      <c r="P227" s="62" t="str">
        <f t="shared" si="88"/>
        <v/>
      </c>
      <c r="Q227" s="62" t="str">
        <f t="shared" si="89"/>
        <v/>
      </c>
      <c r="R227" s="54">
        <f t="shared" si="90"/>
        <v>-60.977362935937101</v>
      </c>
      <c r="S227" s="37" t="s">
        <v>91</v>
      </c>
      <c r="T227" s="55">
        <f t="shared" si="104"/>
        <v>0</v>
      </c>
      <c r="U227" s="56">
        <f t="shared" si="105"/>
        <v>623.06734164920363</v>
      </c>
      <c r="V227" s="56">
        <f t="shared" si="106"/>
        <v>1661.6550540045325</v>
      </c>
      <c r="W227" s="37" t="str">
        <f t="shared" si="91"/>
        <v>N</v>
      </c>
      <c r="X227" s="56">
        <f t="shared" si="107"/>
        <v>-2994.913899084182</v>
      </c>
      <c r="Y227" s="56" t="e">
        <f t="shared" si="92"/>
        <v>#VALUE!</v>
      </c>
      <c r="Z227" s="56" t="e">
        <f t="shared" si="108"/>
        <v>#DIV/0!</v>
      </c>
      <c r="AA227" s="56">
        <f t="shared" si="109"/>
        <v>1E-8</v>
      </c>
      <c r="AB227" s="56">
        <f t="shared" si="110"/>
        <v>0</v>
      </c>
      <c r="AC227" s="38"/>
      <c r="AD227" s="16" t="str">
        <f t="shared" si="93"/>
        <v/>
      </c>
      <c r="AE227" s="6" t="str">
        <f t="shared" si="94"/>
        <v/>
      </c>
      <c r="AF227" s="6" t="str">
        <f t="shared" si="95"/>
        <v/>
      </c>
      <c r="AG227" s="6" t="str">
        <f t="shared" si="96"/>
        <v/>
      </c>
      <c r="AH227" s="6" t="str">
        <f t="shared" si="97"/>
        <v/>
      </c>
    </row>
    <row r="228" spans="1:34" ht="14.1" customHeight="1">
      <c r="A228" s="58" t="str">
        <f t="shared" si="111"/>
        <v/>
      </c>
      <c r="B228" s="46"/>
      <c r="C228" s="47"/>
      <c r="D228" s="47"/>
      <c r="E228" s="63"/>
      <c r="F228" s="49" t="str">
        <f t="shared" si="98"/>
        <v/>
      </c>
      <c r="G228" s="51" t="str">
        <f t="shared" si="99"/>
        <v xml:space="preserve"> </v>
      </c>
      <c r="H228" s="51" t="str">
        <f t="shared" si="100"/>
        <v xml:space="preserve"> </v>
      </c>
      <c r="I228" s="51" t="str">
        <f t="shared" si="101"/>
        <v xml:space="preserve"> </v>
      </c>
      <c r="J228" s="51" t="str">
        <f t="shared" si="84"/>
        <v/>
      </c>
      <c r="K228" s="52" t="str">
        <f t="shared" si="85"/>
        <v/>
      </c>
      <c r="L228" s="52" t="str">
        <f t="shared" si="86"/>
        <v/>
      </c>
      <c r="M228" s="51" t="str">
        <f t="shared" si="102"/>
        <v/>
      </c>
      <c r="N228" s="51" t="str">
        <f t="shared" si="103"/>
        <v/>
      </c>
      <c r="O228" s="62" t="str">
        <f t="shared" si="87"/>
        <v/>
      </c>
      <c r="P228" s="62" t="str">
        <f t="shared" si="88"/>
        <v/>
      </c>
      <c r="Q228" s="62" t="str">
        <f t="shared" si="89"/>
        <v/>
      </c>
      <c r="R228" s="54">
        <f t="shared" si="90"/>
        <v>-60.977362935937101</v>
      </c>
      <c r="S228" s="37" t="s">
        <v>91</v>
      </c>
      <c r="T228" s="55">
        <f t="shared" si="104"/>
        <v>0</v>
      </c>
      <c r="U228" s="56">
        <f t="shared" si="105"/>
        <v>623.06734164920363</v>
      </c>
      <c r="V228" s="56">
        <f t="shared" si="106"/>
        <v>1661.6550540045325</v>
      </c>
      <c r="W228" s="37" t="str">
        <f t="shared" si="91"/>
        <v>N</v>
      </c>
      <c r="X228" s="56">
        <f t="shared" si="107"/>
        <v>-2994.913899084182</v>
      </c>
      <c r="Y228" s="56" t="e">
        <f t="shared" si="92"/>
        <v>#VALUE!</v>
      </c>
      <c r="Z228" s="56" t="e">
        <f t="shared" si="108"/>
        <v>#DIV/0!</v>
      </c>
      <c r="AA228" s="56">
        <f t="shared" si="109"/>
        <v>1E-8</v>
      </c>
      <c r="AB228" s="56">
        <f t="shared" si="110"/>
        <v>0</v>
      </c>
      <c r="AC228" s="38"/>
      <c r="AD228" s="16" t="str">
        <f t="shared" si="93"/>
        <v/>
      </c>
      <c r="AE228" s="6" t="str">
        <f t="shared" si="94"/>
        <v/>
      </c>
      <c r="AF228" s="6" t="str">
        <f t="shared" si="95"/>
        <v/>
      </c>
      <c r="AG228" s="6" t="str">
        <f t="shared" si="96"/>
        <v/>
      </c>
      <c r="AH228" s="6" t="str">
        <f t="shared" si="97"/>
        <v/>
      </c>
    </row>
    <row r="229" spans="1:34" ht="14.1" customHeight="1">
      <c r="A229" s="58" t="str">
        <f t="shared" si="111"/>
        <v/>
      </c>
      <c r="B229" s="46"/>
      <c r="C229" s="47"/>
      <c r="D229" s="47"/>
      <c r="E229" s="63"/>
      <c r="F229" s="49" t="str">
        <f t="shared" si="98"/>
        <v/>
      </c>
      <c r="G229" s="51" t="str">
        <f t="shared" si="99"/>
        <v xml:space="preserve"> </v>
      </c>
      <c r="H229" s="51" t="str">
        <f t="shared" si="100"/>
        <v xml:space="preserve"> </v>
      </c>
      <c r="I229" s="51" t="str">
        <f t="shared" si="101"/>
        <v xml:space="preserve"> </v>
      </c>
      <c r="J229" s="51" t="str">
        <f t="shared" si="84"/>
        <v/>
      </c>
      <c r="K229" s="52" t="str">
        <f t="shared" si="85"/>
        <v/>
      </c>
      <c r="L229" s="52" t="str">
        <f t="shared" si="86"/>
        <v/>
      </c>
      <c r="M229" s="51" t="str">
        <f t="shared" si="102"/>
        <v/>
      </c>
      <c r="N229" s="51" t="str">
        <f t="shared" si="103"/>
        <v/>
      </c>
      <c r="O229" s="62" t="str">
        <f t="shared" si="87"/>
        <v/>
      </c>
      <c r="P229" s="62" t="str">
        <f t="shared" si="88"/>
        <v/>
      </c>
      <c r="Q229" s="62" t="str">
        <f t="shared" si="89"/>
        <v/>
      </c>
      <c r="R229" s="54">
        <f t="shared" si="90"/>
        <v>-60.977362935937101</v>
      </c>
      <c r="S229" s="37" t="s">
        <v>91</v>
      </c>
      <c r="T229" s="55">
        <f t="shared" si="104"/>
        <v>0</v>
      </c>
      <c r="U229" s="56">
        <f t="shared" si="105"/>
        <v>623.06734164920363</v>
      </c>
      <c r="V229" s="56">
        <f t="shared" si="106"/>
        <v>1661.6550540045325</v>
      </c>
      <c r="W229" s="37" t="str">
        <f t="shared" si="91"/>
        <v>N</v>
      </c>
      <c r="X229" s="56">
        <f t="shared" si="107"/>
        <v>-2994.913899084182</v>
      </c>
      <c r="Y229" s="56" t="e">
        <f t="shared" si="92"/>
        <v>#VALUE!</v>
      </c>
      <c r="Z229" s="56" t="e">
        <f t="shared" si="108"/>
        <v>#DIV/0!</v>
      </c>
      <c r="AA229" s="56">
        <f t="shared" si="109"/>
        <v>1E-8</v>
      </c>
      <c r="AB229" s="56">
        <f t="shared" si="110"/>
        <v>0</v>
      </c>
      <c r="AC229" s="38"/>
      <c r="AD229" s="16" t="str">
        <f t="shared" si="93"/>
        <v/>
      </c>
      <c r="AE229" s="6" t="str">
        <f t="shared" si="94"/>
        <v/>
      </c>
      <c r="AF229" s="6" t="str">
        <f t="shared" si="95"/>
        <v/>
      </c>
      <c r="AG229" s="6" t="str">
        <f t="shared" si="96"/>
        <v/>
      </c>
      <c r="AH229" s="6" t="str">
        <f t="shared" si="97"/>
        <v/>
      </c>
    </row>
    <row r="230" spans="1:34" ht="14.1" customHeight="1">
      <c r="A230" s="58" t="str">
        <f t="shared" si="111"/>
        <v/>
      </c>
      <c r="B230" s="46"/>
      <c r="C230" s="47"/>
      <c r="D230" s="47"/>
      <c r="E230" s="63"/>
      <c r="F230" s="49" t="str">
        <f t="shared" si="98"/>
        <v/>
      </c>
      <c r="G230" s="51" t="str">
        <f t="shared" si="99"/>
        <v xml:space="preserve"> </v>
      </c>
      <c r="H230" s="51" t="str">
        <f t="shared" si="100"/>
        <v xml:space="preserve"> </v>
      </c>
      <c r="I230" s="51" t="str">
        <f t="shared" si="101"/>
        <v xml:space="preserve"> </v>
      </c>
      <c r="J230" s="51" t="str">
        <f t="shared" si="84"/>
        <v/>
      </c>
      <c r="K230" s="52" t="str">
        <f t="shared" si="85"/>
        <v/>
      </c>
      <c r="L230" s="52" t="str">
        <f t="shared" si="86"/>
        <v/>
      </c>
      <c r="M230" s="51" t="str">
        <f t="shared" si="102"/>
        <v/>
      </c>
      <c r="N230" s="51" t="str">
        <f t="shared" si="103"/>
        <v/>
      </c>
      <c r="O230" s="62" t="str">
        <f t="shared" si="87"/>
        <v/>
      </c>
      <c r="P230" s="62" t="str">
        <f t="shared" si="88"/>
        <v/>
      </c>
      <c r="Q230" s="62" t="str">
        <f t="shared" si="89"/>
        <v/>
      </c>
      <c r="R230" s="54">
        <f t="shared" si="90"/>
        <v>-60.977362935937101</v>
      </c>
      <c r="S230" s="37" t="s">
        <v>91</v>
      </c>
      <c r="T230" s="55">
        <f t="shared" si="104"/>
        <v>0</v>
      </c>
      <c r="U230" s="56">
        <f t="shared" si="105"/>
        <v>623.06734164920363</v>
      </c>
      <c r="V230" s="56">
        <f t="shared" si="106"/>
        <v>1661.6550540045325</v>
      </c>
      <c r="W230" s="37" t="str">
        <f t="shared" si="91"/>
        <v>N</v>
      </c>
      <c r="X230" s="56">
        <f t="shared" si="107"/>
        <v>-2994.913899084182</v>
      </c>
      <c r="Y230" s="56" t="e">
        <f t="shared" si="92"/>
        <v>#VALUE!</v>
      </c>
      <c r="Z230" s="56" t="e">
        <f t="shared" si="108"/>
        <v>#DIV/0!</v>
      </c>
      <c r="AA230" s="56">
        <f t="shared" si="109"/>
        <v>1E-8</v>
      </c>
      <c r="AB230" s="56">
        <f t="shared" si="110"/>
        <v>0</v>
      </c>
      <c r="AC230" s="38"/>
      <c r="AD230" s="16" t="str">
        <f t="shared" si="93"/>
        <v/>
      </c>
      <c r="AE230" s="6" t="str">
        <f t="shared" si="94"/>
        <v/>
      </c>
      <c r="AF230" s="6" t="str">
        <f t="shared" si="95"/>
        <v/>
      </c>
      <c r="AG230" s="6" t="str">
        <f t="shared" si="96"/>
        <v/>
      </c>
      <c r="AH230" s="6" t="str">
        <f t="shared" si="97"/>
        <v/>
      </c>
    </row>
    <row r="231" spans="1:34" ht="14.1" customHeight="1">
      <c r="A231" s="58" t="str">
        <f t="shared" si="111"/>
        <v/>
      </c>
      <c r="B231" s="46"/>
      <c r="C231" s="47"/>
      <c r="D231" s="47"/>
      <c r="E231" s="63"/>
      <c r="F231" s="49" t="str">
        <f t="shared" si="98"/>
        <v/>
      </c>
      <c r="G231" s="51" t="str">
        <f t="shared" si="99"/>
        <v xml:space="preserve"> </v>
      </c>
      <c r="H231" s="51" t="str">
        <f t="shared" si="100"/>
        <v xml:space="preserve"> </v>
      </c>
      <c r="I231" s="51" t="str">
        <f t="shared" si="101"/>
        <v xml:space="preserve"> </v>
      </c>
      <c r="J231" s="51" t="str">
        <f t="shared" si="84"/>
        <v/>
      </c>
      <c r="K231" s="52" t="str">
        <f t="shared" si="85"/>
        <v/>
      </c>
      <c r="L231" s="52" t="str">
        <f t="shared" si="86"/>
        <v/>
      </c>
      <c r="M231" s="51" t="str">
        <f t="shared" si="102"/>
        <v/>
      </c>
      <c r="N231" s="51" t="str">
        <f t="shared" si="103"/>
        <v/>
      </c>
      <c r="O231" s="62" t="str">
        <f t="shared" si="87"/>
        <v/>
      </c>
      <c r="P231" s="62" t="str">
        <f t="shared" si="88"/>
        <v/>
      </c>
      <c r="Q231" s="62" t="str">
        <f t="shared" si="89"/>
        <v/>
      </c>
      <c r="R231" s="54">
        <f t="shared" si="90"/>
        <v>-60.977362935937101</v>
      </c>
      <c r="S231" s="37" t="s">
        <v>91</v>
      </c>
      <c r="T231" s="55">
        <f t="shared" si="104"/>
        <v>0</v>
      </c>
      <c r="U231" s="56">
        <f t="shared" si="105"/>
        <v>623.06734164920363</v>
      </c>
      <c r="V231" s="56">
        <f t="shared" si="106"/>
        <v>1661.6550540045325</v>
      </c>
      <c r="W231" s="37" t="str">
        <f t="shared" si="91"/>
        <v>N</v>
      </c>
      <c r="X231" s="56">
        <f t="shared" si="107"/>
        <v>-2994.913899084182</v>
      </c>
      <c r="Y231" s="56" t="e">
        <f t="shared" si="92"/>
        <v>#VALUE!</v>
      </c>
      <c r="Z231" s="56" t="e">
        <f t="shared" si="108"/>
        <v>#DIV/0!</v>
      </c>
      <c r="AA231" s="56">
        <f t="shared" si="109"/>
        <v>1E-8</v>
      </c>
      <c r="AB231" s="56">
        <f t="shared" si="110"/>
        <v>0</v>
      </c>
      <c r="AC231" s="38"/>
      <c r="AD231" s="16" t="str">
        <f t="shared" si="93"/>
        <v/>
      </c>
      <c r="AE231" s="6" t="str">
        <f t="shared" si="94"/>
        <v/>
      </c>
      <c r="AF231" s="6" t="str">
        <f t="shared" si="95"/>
        <v/>
      </c>
      <c r="AG231" s="6" t="str">
        <f t="shared" si="96"/>
        <v/>
      </c>
      <c r="AH231" s="6" t="str">
        <f t="shared" si="97"/>
        <v/>
      </c>
    </row>
    <row r="232" spans="1:34" ht="14.1" customHeight="1">
      <c r="A232" s="58" t="str">
        <f t="shared" si="111"/>
        <v/>
      </c>
      <c r="B232" s="46"/>
      <c r="C232" s="47"/>
      <c r="D232" s="47"/>
      <c r="E232" s="63"/>
      <c r="F232" s="49" t="str">
        <f t="shared" si="98"/>
        <v/>
      </c>
      <c r="G232" s="51" t="str">
        <f t="shared" si="99"/>
        <v xml:space="preserve"> </v>
      </c>
      <c r="H232" s="51" t="str">
        <f t="shared" si="100"/>
        <v xml:space="preserve"> </v>
      </c>
      <c r="I232" s="51" t="str">
        <f t="shared" si="101"/>
        <v xml:space="preserve"> </v>
      </c>
      <c r="J232" s="51" t="str">
        <f t="shared" si="84"/>
        <v/>
      </c>
      <c r="K232" s="52" t="str">
        <f t="shared" si="85"/>
        <v/>
      </c>
      <c r="L232" s="52" t="str">
        <f t="shared" si="86"/>
        <v/>
      </c>
      <c r="M232" s="51" t="str">
        <f t="shared" si="102"/>
        <v/>
      </c>
      <c r="N232" s="51" t="str">
        <f t="shared" si="103"/>
        <v/>
      </c>
      <c r="O232" s="62" t="str">
        <f t="shared" si="87"/>
        <v/>
      </c>
      <c r="P232" s="62" t="str">
        <f t="shared" si="88"/>
        <v/>
      </c>
      <c r="Q232" s="62" t="str">
        <f t="shared" si="89"/>
        <v/>
      </c>
      <c r="R232" s="54">
        <f t="shared" si="90"/>
        <v>-60.977362935937101</v>
      </c>
      <c r="S232" s="37" t="s">
        <v>91</v>
      </c>
      <c r="T232" s="55">
        <f t="shared" si="104"/>
        <v>0</v>
      </c>
      <c r="U232" s="56">
        <f t="shared" si="105"/>
        <v>623.06734164920363</v>
      </c>
      <c r="V232" s="56">
        <f t="shared" si="106"/>
        <v>1661.6550540045325</v>
      </c>
      <c r="W232" s="37" t="str">
        <f t="shared" si="91"/>
        <v>N</v>
      </c>
      <c r="X232" s="56">
        <f t="shared" si="107"/>
        <v>-2994.913899084182</v>
      </c>
      <c r="Y232" s="56" t="e">
        <f t="shared" si="92"/>
        <v>#VALUE!</v>
      </c>
      <c r="Z232" s="56" t="e">
        <f t="shared" si="108"/>
        <v>#DIV/0!</v>
      </c>
      <c r="AA232" s="56">
        <f t="shared" si="109"/>
        <v>1E-8</v>
      </c>
      <c r="AB232" s="56">
        <f t="shared" si="110"/>
        <v>0</v>
      </c>
      <c r="AC232" s="38"/>
      <c r="AD232" s="16" t="str">
        <f t="shared" si="93"/>
        <v/>
      </c>
      <c r="AE232" s="6" t="str">
        <f t="shared" si="94"/>
        <v/>
      </c>
      <c r="AF232" s="6" t="str">
        <f t="shared" si="95"/>
        <v/>
      </c>
      <c r="AG232" s="6" t="str">
        <f t="shared" si="96"/>
        <v/>
      </c>
      <c r="AH232" s="6" t="str">
        <f t="shared" si="97"/>
        <v/>
      </c>
    </row>
    <row r="233" spans="1:34" ht="14.1" customHeight="1">
      <c r="A233" s="58" t="str">
        <f t="shared" si="111"/>
        <v/>
      </c>
      <c r="B233" s="46"/>
      <c r="C233" s="47"/>
      <c r="D233" s="47"/>
      <c r="E233" s="63"/>
      <c r="F233" s="49" t="str">
        <f t="shared" si="98"/>
        <v/>
      </c>
      <c r="G233" s="51" t="str">
        <f t="shared" si="99"/>
        <v xml:space="preserve"> </v>
      </c>
      <c r="H233" s="51" t="str">
        <f t="shared" si="100"/>
        <v xml:space="preserve"> </v>
      </c>
      <c r="I233" s="51" t="str">
        <f t="shared" si="101"/>
        <v xml:space="preserve"> </v>
      </c>
      <c r="J233" s="51" t="str">
        <f t="shared" si="84"/>
        <v/>
      </c>
      <c r="K233" s="52" t="str">
        <f t="shared" si="85"/>
        <v/>
      </c>
      <c r="L233" s="52" t="str">
        <f t="shared" si="86"/>
        <v/>
      </c>
      <c r="M233" s="51" t="str">
        <f t="shared" si="102"/>
        <v/>
      </c>
      <c r="N233" s="51" t="str">
        <f t="shared" si="103"/>
        <v/>
      </c>
      <c r="O233" s="62" t="str">
        <f t="shared" si="87"/>
        <v/>
      </c>
      <c r="P233" s="62" t="str">
        <f t="shared" si="88"/>
        <v/>
      </c>
      <c r="Q233" s="62" t="str">
        <f t="shared" si="89"/>
        <v/>
      </c>
      <c r="R233" s="54">
        <f t="shared" si="90"/>
        <v>-60.977362935937101</v>
      </c>
      <c r="S233" s="37" t="s">
        <v>91</v>
      </c>
      <c r="T233" s="55">
        <f t="shared" si="104"/>
        <v>0</v>
      </c>
      <c r="U233" s="56">
        <f t="shared" si="105"/>
        <v>623.06734164920363</v>
      </c>
      <c r="V233" s="56">
        <f t="shared" si="106"/>
        <v>1661.6550540045325</v>
      </c>
      <c r="W233" s="37" t="str">
        <f t="shared" si="91"/>
        <v>N</v>
      </c>
      <c r="X233" s="56">
        <f t="shared" si="107"/>
        <v>-2994.913899084182</v>
      </c>
      <c r="Y233" s="56" t="e">
        <f t="shared" si="92"/>
        <v>#VALUE!</v>
      </c>
      <c r="Z233" s="56" t="e">
        <f t="shared" si="108"/>
        <v>#DIV/0!</v>
      </c>
      <c r="AA233" s="56">
        <f t="shared" si="109"/>
        <v>1E-8</v>
      </c>
      <c r="AB233" s="56">
        <f t="shared" si="110"/>
        <v>0</v>
      </c>
      <c r="AC233" s="38"/>
      <c r="AD233" s="16" t="str">
        <f t="shared" si="93"/>
        <v/>
      </c>
      <c r="AE233" s="6" t="str">
        <f t="shared" si="94"/>
        <v/>
      </c>
      <c r="AF233" s="6" t="str">
        <f t="shared" si="95"/>
        <v/>
      </c>
      <c r="AG233" s="6" t="str">
        <f t="shared" si="96"/>
        <v/>
      </c>
      <c r="AH233" s="6" t="str">
        <f t="shared" si="97"/>
        <v/>
      </c>
    </row>
    <row r="234" spans="1:34" ht="14.1" customHeight="1">
      <c r="A234" s="58" t="str">
        <f t="shared" si="111"/>
        <v/>
      </c>
      <c r="B234" s="46"/>
      <c r="C234" s="47"/>
      <c r="D234" s="47"/>
      <c r="E234" s="63"/>
      <c r="F234" s="49" t="str">
        <f t="shared" si="98"/>
        <v/>
      </c>
      <c r="G234" s="51" t="str">
        <f t="shared" si="99"/>
        <v xml:space="preserve"> </v>
      </c>
      <c r="H234" s="51" t="str">
        <f t="shared" si="100"/>
        <v xml:space="preserve"> </v>
      </c>
      <c r="I234" s="51" t="str">
        <f t="shared" si="101"/>
        <v xml:space="preserve"> </v>
      </c>
      <c r="J234" s="51" t="str">
        <f t="shared" si="84"/>
        <v/>
      </c>
      <c r="K234" s="52" t="str">
        <f t="shared" si="85"/>
        <v/>
      </c>
      <c r="L234" s="52" t="str">
        <f t="shared" si="86"/>
        <v/>
      </c>
      <c r="M234" s="51" t="str">
        <f t="shared" si="102"/>
        <v/>
      </c>
      <c r="N234" s="51" t="str">
        <f t="shared" si="103"/>
        <v/>
      </c>
      <c r="O234" s="62" t="str">
        <f t="shared" si="87"/>
        <v/>
      </c>
      <c r="P234" s="62" t="str">
        <f t="shared" si="88"/>
        <v/>
      </c>
      <c r="Q234" s="62" t="str">
        <f t="shared" si="89"/>
        <v/>
      </c>
      <c r="R234" s="54">
        <f t="shared" si="90"/>
        <v>-60.977362935937101</v>
      </c>
      <c r="S234" s="37" t="s">
        <v>91</v>
      </c>
      <c r="T234" s="55">
        <f t="shared" si="104"/>
        <v>0</v>
      </c>
      <c r="U234" s="56">
        <f t="shared" si="105"/>
        <v>623.06734164920363</v>
      </c>
      <c r="V234" s="56">
        <f t="shared" si="106"/>
        <v>1661.6550540045325</v>
      </c>
      <c r="W234" s="37" t="str">
        <f t="shared" si="91"/>
        <v>N</v>
      </c>
      <c r="X234" s="56">
        <f t="shared" si="107"/>
        <v>-2994.913899084182</v>
      </c>
      <c r="Y234" s="56" t="e">
        <f t="shared" si="92"/>
        <v>#VALUE!</v>
      </c>
      <c r="Z234" s="56" t="e">
        <f t="shared" si="108"/>
        <v>#DIV/0!</v>
      </c>
      <c r="AA234" s="56">
        <f t="shared" si="109"/>
        <v>1E-8</v>
      </c>
      <c r="AB234" s="56">
        <f t="shared" si="110"/>
        <v>0</v>
      </c>
      <c r="AC234" s="38"/>
      <c r="AD234" s="16" t="str">
        <f t="shared" si="93"/>
        <v/>
      </c>
      <c r="AE234" s="6" t="str">
        <f t="shared" si="94"/>
        <v/>
      </c>
      <c r="AF234" s="6" t="str">
        <f t="shared" si="95"/>
        <v/>
      </c>
      <c r="AG234" s="6" t="str">
        <f t="shared" si="96"/>
        <v/>
      </c>
      <c r="AH234" s="6" t="str">
        <f t="shared" si="97"/>
        <v/>
      </c>
    </row>
    <row r="235" spans="1:34" ht="14.1" customHeight="1">
      <c r="A235" s="58" t="str">
        <f t="shared" si="111"/>
        <v/>
      </c>
      <c r="B235" s="46"/>
      <c r="C235" s="47"/>
      <c r="D235" s="47"/>
      <c r="E235" s="63"/>
      <c r="F235" s="49" t="str">
        <f t="shared" si="98"/>
        <v/>
      </c>
      <c r="G235" s="51" t="str">
        <f t="shared" si="99"/>
        <v xml:space="preserve"> </v>
      </c>
      <c r="H235" s="51" t="str">
        <f t="shared" si="100"/>
        <v xml:space="preserve"> </v>
      </c>
      <c r="I235" s="51" t="str">
        <f t="shared" si="101"/>
        <v xml:space="preserve"> </v>
      </c>
      <c r="J235" s="51" t="str">
        <f t="shared" si="84"/>
        <v/>
      </c>
      <c r="K235" s="52" t="str">
        <f t="shared" si="85"/>
        <v/>
      </c>
      <c r="L235" s="52" t="str">
        <f t="shared" si="86"/>
        <v/>
      </c>
      <c r="M235" s="51" t="str">
        <f t="shared" si="102"/>
        <v/>
      </c>
      <c r="N235" s="51" t="str">
        <f t="shared" si="103"/>
        <v/>
      </c>
      <c r="O235" s="62" t="str">
        <f t="shared" si="87"/>
        <v/>
      </c>
      <c r="P235" s="62" t="str">
        <f t="shared" si="88"/>
        <v/>
      </c>
      <c r="Q235" s="62" t="str">
        <f t="shared" si="89"/>
        <v/>
      </c>
      <c r="R235" s="54">
        <f t="shared" si="90"/>
        <v>-60.977362935937101</v>
      </c>
      <c r="S235" s="37" t="s">
        <v>91</v>
      </c>
      <c r="T235" s="55">
        <f t="shared" si="104"/>
        <v>0</v>
      </c>
      <c r="U235" s="56">
        <f t="shared" si="105"/>
        <v>623.06734164920363</v>
      </c>
      <c r="V235" s="56">
        <f t="shared" si="106"/>
        <v>1661.6550540045325</v>
      </c>
      <c r="W235" s="37" t="str">
        <f t="shared" si="91"/>
        <v>N</v>
      </c>
      <c r="X235" s="56">
        <f t="shared" si="107"/>
        <v>-2994.913899084182</v>
      </c>
      <c r="Y235" s="56" t="e">
        <f t="shared" si="92"/>
        <v>#VALUE!</v>
      </c>
      <c r="Z235" s="56" t="e">
        <f t="shared" si="108"/>
        <v>#DIV/0!</v>
      </c>
      <c r="AA235" s="56">
        <f t="shared" si="109"/>
        <v>1E-8</v>
      </c>
      <c r="AB235" s="56">
        <f t="shared" si="110"/>
        <v>0</v>
      </c>
      <c r="AC235" s="38"/>
      <c r="AD235" s="16" t="str">
        <f t="shared" si="93"/>
        <v/>
      </c>
      <c r="AE235" s="6" t="str">
        <f t="shared" si="94"/>
        <v/>
      </c>
      <c r="AF235" s="6" t="str">
        <f t="shared" si="95"/>
        <v/>
      </c>
      <c r="AG235" s="6" t="str">
        <f t="shared" si="96"/>
        <v/>
      </c>
      <c r="AH235" s="6" t="str">
        <f t="shared" si="97"/>
        <v/>
      </c>
    </row>
    <row r="236" spans="1:34" ht="14.1" customHeight="1">
      <c r="A236" s="58" t="str">
        <f t="shared" si="111"/>
        <v/>
      </c>
      <c r="B236" s="46"/>
      <c r="C236" s="47"/>
      <c r="D236" s="47"/>
      <c r="E236" s="63"/>
      <c r="F236" s="49" t="str">
        <f t="shared" si="98"/>
        <v/>
      </c>
      <c r="G236" s="51" t="str">
        <f t="shared" si="99"/>
        <v xml:space="preserve"> </v>
      </c>
      <c r="H236" s="51" t="str">
        <f t="shared" si="100"/>
        <v xml:space="preserve"> </v>
      </c>
      <c r="I236" s="51" t="str">
        <f t="shared" si="101"/>
        <v xml:space="preserve"> </v>
      </c>
      <c r="J236" s="51" t="str">
        <f t="shared" si="84"/>
        <v/>
      </c>
      <c r="K236" s="52" t="str">
        <f t="shared" si="85"/>
        <v/>
      </c>
      <c r="L236" s="52" t="str">
        <f t="shared" si="86"/>
        <v/>
      </c>
      <c r="M236" s="51" t="str">
        <f t="shared" si="102"/>
        <v/>
      </c>
      <c r="N236" s="51" t="str">
        <f t="shared" si="103"/>
        <v/>
      </c>
      <c r="O236" s="62" t="str">
        <f t="shared" si="87"/>
        <v/>
      </c>
      <c r="P236" s="62" t="str">
        <f t="shared" si="88"/>
        <v/>
      </c>
      <c r="Q236" s="62" t="str">
        <f t="shared" si="89"/>
        <v/>
      </c>
      <c r="R236" s="54">
        <f t="shared" si="90"/>
        <v>-60.977362935937101</v>
      </c>
      <c r="S236" s="37" t="s">
        <v>91</v>
      </c>
      <c r="T236" s="55">
        <f t="shared" si="104"/>
        <v>0</v>
      </c>
      <c r="U236" s="56">
        <f t="shared" si="105"/>
        <v>623.06734164920363</v>
      </c>
      <c r="V236" s="56">
        <f t="shared" si="106"/>
        <v>1661.6550540045325</v>
      </c>
      <c r="W236" s="37" t="str">
        <f t="shared" si="91"/>
        <v>N</v>
      </c>
      <c r="X236" s="56">
        <f t="shared" si="107"/>
        <v>-2994.913899084182</v>
      </c>
      <c r="Y236" s="56" t="e">
        <f t="shared" si="92"/>
        <v>#VALUE!</v>
      </c>
      <c r="Z236" s="56" t="e">
        <f t="shared" si="108"/>
        <v>#DIV/0!</v>
      </c>
      <c r="AA236" s="56">
        <f t="shared" si="109"/>
        <v>1E-8</v>
      </c>
      <c r="AB236" s="56">
        <f t="shared" si="110"/>
        <v>0</v>
      </c>
      <c r="AC236" s="38"/>
      <c r="AD236" s="16" t="str">
        <f t="shared" si="93"/>
        <v/>
      </c>
      <c r="AE236" s="6" t="str">
        <f t="shared" si="94"/>
        <v/>
      </c>
      <c r="AF236" s="6" t="str">
        <f t="shared" si="95"/>
        <v/>
      </c>
      <c r="AG236" s="6" t="str">
        <f t="shared" si="96"/>
        <v/>
      </c>
      <c r="AH236" s="6" t="str">
        <f t="shared" si="97"/>
        <v/>
      </c>
    </row>
    <row r="237" spans="1:34" ht="14.1" customHeight="1">
      <c r="A237" s="58" t="str">
        <f t="shared" si="111"/>
        <v/>
      </c>
      <c r="B237" s="46"/>
      <c r="C237" s="47"/>
      <c r="D237" s="47"/>
      <c r="E237" s="63"/>
      <c r="F237" s="49" t="str">
        <f t="shared" si="98"/>
        <v/>
      </c>
      <c r="G237" s="51" t="str">
        <f t="shared" si="99"/>
        <v xml:space="preserve"> </v>
      </c>
      <c r="H237" s="51" t="str">
        <f t="shared" si="100"/>
        <v xml:space="preserve"> </v>
      </c>
      <c r="I237" s="51" t="str">
        <f t="shared" si="101"/>
        <v xml:space="preserve"> </v>
      </c>
      <c r="J237" s="51" t="str">
        <f t="shared" si="84"/>
        <v/>
      </c>
      <c r="K237" s="52" t="str">
        <f t="shared" si="85"/>
        <v/>
      </c>
      <c r="L237" s="52" t="str">
        <f t="shared" si="86"/>
        <v/>
      </c>
      <c r="M237" s="51" t="str">
        <f t="shared" si="102"/>
        <v/>
      </c>
      <c r="N237" s="51" t="str">
        <f t="shared" si="103"/>
        <v/>
      </c>
      <c r="O237" s="62" t="str">
        <f t="shared" si="87"/>
        <v/>
      </c>
      <c r="P237" s="62" t="str">
        <f t="shared" si="88"/>
        <v/>
      </c>
      <c r="Q237" s="62" t="str">
        <f t="shared" si="89"/>
        <v/>
      </c>
      <c r="R237" s="54">
        <f t="shared" si="90"/>
        <v>-60.977362935937101</v>
      </c>
      <c r="S237" s="37" t="s">
        <v>91</v>
      </c>
      <c r="T237" s="55">
        <f t="shared" si="104"/>
        <v>0</v>
      </c>
      <c r="U237" s="56">
        <f t="shared" si="105"/>
        <v>623.06734164920363</v>
      </c>
      <c r="V237" s="56">
        <f t="shared" si="106"/>
        <v>1661.6550540045325</v>
      </c>
      <c r="W237" s="37" t="str">
        <f t="shared" si="91"/>
        <v>N</v>
      </c>
      <c r="X237" s="56">
        <f t="shared" si="107"/>
        <v>-2994.913899084182</v>
      </c>
      <c r="Y237" s="56" t="e">
        <f t="shared" si="92"/>
        <v>#VALUE!</v>
      </c>
      <c r="Z237" s="56" t="e">
        <f t="shared" si="108"/>
        <v>#DIV/0!</v>
      </c>
      <c r="AA237" s="56">
        <f t="shared" si="109"/>
        <v>1E-8</v>
      </c>
      <c r="AB237" s="56">
        <f t="shared" si="110"/>
        <v>0</v>
      </c>
      <c r="AC237" s="38"/>
      <c r="AD237" s="16" t="str">
        <f t="shared" si="93"/>
        <v/>
      </c>
      <c r="AE237" s="6" t="str">
        <f t="shared" si="94"/>
        <v/>
      </c>
      <c r="AF237" s="6" t="str">
        <f t="shared" si="95"/>
        <v/>
      </c>
      <c r="AG237" s="6" t="str">
        <f t="shared" si="96"/>
        <v/>
      </c>
      <c r="AH237" s="6" t="str">
        <f t="shared" si="97"/>
        <v/>
      </c>
    </row>
    <row r="238" spans="1:34" ht="14.1" customHeight="1">
      <c r="A238" s="58" t="str">
        <f t="shared" si="111"/>
        <v/>
      </c>
      <c r="B238" s="46"/>
      <c r="C238" s="47"/>
      <c r="D238" s="47"/>
      <c r="E238" s="63"/>
      <c r="F238" s="49" t="str">
        <f t="shared" si="98"/>
        <v/>
      </c>
      <c r="G238" s="51" t="str">
        <f t="shared" si="99"/>
        <v xml:space="preserve"> </v>
      </c>
      <c r="H238" s="51" t="str">
        <f t="shared" si="100"/>
        <v xml:space="preserve"> </v>
      </c>
      <c r="I238" s="51" t="str">
        <f t="shared" si="101"/>
        <v xml:space="preserve"> </v>
      </c>
      <c r="J238" s="51" t="str">
        <f t="shared" si="84"/>
        <v/>
      </c>
      <c r="K238" s="52" t="str">
        <f t="shared" si="85"/>
        <v/>
      </c>
      <c r="L238" s="52" t="str">
        <f t="shared" si="86"/>
        <v/>
      </c>
      <c r="M238" s="51" t="str">
        <f t="shared" si="102"/>
        <v/>
      </c>
      <c r="N238" s="51" t="str">
        <f t="shared" si="103"/>
        <v/>
      </c>
      <c r="O238" s="62" t="str">
        <f t="shared" si="87"/>
        <v/>
      </c>
      <c r="P238" s="62" t="str">
        <f t="shared" si="88"/>
        <v/>
      </c>
      <c r="Q238" s="62" t="str">
        <f t="shared" si="89"/>
        <v/>
      </c>
      <c r="R238" s="54">
        <f t="shared" si="90"/>
        <v>-60.977362935937101</v>
      </c>
      <c r="S238" s="37" t="s">
        <v>91</v>
      </c>
      <c r="T238" s="55">
        <f t="shared" si="104"/>
        <v>0</v>
      </c>
      <c r="U238" s="56">
        <f t="shared" si="105"/>
        <v>623.06734164920363</v>
      </c>
      <c r="V238" s="56">
        <f t="shared" si="106"/>
        <v>1661.6550540045325</v>
      </c>
      <c r="W238" s="37" t="str">
        <f t="shared" si="91"/>
        <v>N</v>
      </c>
      <c r="X238" s="56">
        <f t="shared" si="107"/>
        <v>-2994.913899084182</v>
      </c>
      <c r="Y238" s="56" t="e">
        <f t="shared" si="92"/>
        <v>#VALUE!</v>
      </c>
      <c r="Z238" s="56" t="e">
        <f t="shared" si="108"/>
        <v>#DIV/0!</v>
      </c>
      <c r="AA238" s="56">
        <f t="shared" si="109"/>
        <v>1E-8</v>
      </c>
      <c r="AB238" s="56">
        <f t="shared" si="110"/>
        <v>0</v>
      </c>
      <c r="AC238" s="38"/>
      <c r="AD238" s="16" t="str">
        <f t="shared" si="93"/>
        <v/>
      </c>
      <c r="AE238" s="6" t="str">
        <f t="shared" si="94"/>
        <v/>
      </c>
      <c r="AF238" s="6" t="str">
        <f t="shared" si="95"/>
        <v/>
      </c>
      <c r="AG238" s="6" t="str">
        <f t="shared" si="96"/>
        <v/>
      </c>
      <c r="AH238" s="6" t="str">
        <f t="shared" si="97"/>
        <v/>
      </c>
    </row>
    <row r="239" spans="1:34" ht="14.1" customHeight="1">
      <c r="A239" s="58" t="str">
        <f t="shared" si="111"/>
        <v/>
      </c>
      <c r="B239" s="46"/>
      <c r="C239" s="47"/>
      <c r="D239" s="47"/>
      <c r="E239" s="63"/>
      <c r="F239" s="49" t="str">
        <f t="shared" si="98"/>
        <v/>
      </c>
      <c r="G239" s="51" t="str">
        <f t="shared" si="99"/>
        <v xml:space="preserve"> </v>
      </c>
      <c r="H239" s="51" t="str">
        <f t="shared" si="100"/>
        <v xml:space="preserve"> </v>
      </c>
      <c r="I239" s="51" t="str">
        <f t="shared" si="101"/>
        <v xml:space="preserve"> </v>
      </c>
      <c r="J239" s="51" t="str">
        <f t="shared" si="84"/>
        <v/>
      </c>
      <c r="K239" s="52" t="str">
        <f t="shared" si="85"/>
        <v/>
      </c>
      <c r="L239" s="52" t="str">
        <f t="shared" si="86"/>
        <v/>
      </c>
      <c r="M239" s="51" t="str">
        <f t="shared" si="102"/>
        <v/>
      </c>
      <c r="N239" s="51" t="str">
        <f t="shared" si="103"/>
        <v/>
      </c>
      <c r="O239" s="62" t="str">
        <f t="shared" si="87"/>
        <v/>
      </c>
      <c r="P239" s="62" t="str">
        <f t="shared" si="88"/>
        <v/>
      </c>
      <c r="Q239" s="62" t="str">
        <f t="shared" si="89"/>
        <v/>
      </c>
      <c r="R239" s="54">
        <f t="shared" si="90"/>
        <v>-60.977362935937101</v>
      </c>
      <c r="S239" s="37" t="s">
        <v>91</v>
      </c>
      <c r="T239" s="55">
        <f t="shared" si="104"/>
        <v>0</v>
      </c>
      <c r="U239" s="56">
        <f t="shared" si="105"/>
        <v>623.06734164920363</v>
      </c>
      <c r="V239" s="56">
        <f t="shared" si="106"/>
        <v>1661.6550540045325</v>
      </c>
      <c r="W239" s="37" t="str">
        <f t="shared" si="91"/>
        <v>N</v>
      </c>
      <c r="X239" s="56">
        <f t="shared" si="107"/>
        <v>-2994.913899084182</v>
      </c>
      <c r="Y239" s="56" t="e">
        <f t="shared" si="92"/>
        <v>#VALUE!</v>
      </c>
      <c r="Z239" s="56" t="e">
        <f t="shared" si="108"/>
        <v>#DIV/0!</v>
      </c>
      <c r="AA239" s="56">
        <f t="shared" si="109"/>
        <v>1E-8</v>
      </c>
      <c r="AB239" s="56">
        <f t="shared" si="110"/>
        <v>0</v>
      </c>
      <c r="AC239" s="38"/>
      <c r="AD239" s="16" t="str">
        <f t="shared" si="93"/>
        <v/>
      </c>
      <c r="AE239" s="6" t="str">
        <f t="shared" si="94"/>
        <v/>
      </c>
      <c r="AF239" s="6" t="str">
        <f t="shared" si="95"/>
        <v/>
      </c>
      <c r="AG239" s="6" t="str">
        <f t="shared" si="96"/>
        <v/>
      </c>
      <c r="AH239" s="6" t="str">
        <f t="shared" si="97"/>
        <v/>
      </c>
    </row>
    <row r="240" spans="1:34" ht="14.1" customHeight="1">
      <c r="A240" s="58" t="str">
        <f t="shared" si="111"/>
        <v/>
      </c>
      <c r="B240" s="46"/>
      <c r="C240" s="47"/>
      <c r="D240" s="47"/>
      <c r="E240" s="63"/>
      <c r="F240" s="49" t="str">
        <f t="shared" si="98"/>
        <v/>
      </c>
      <c r="G240" s="51" t="str">
        <f t="shared" si="99"/>
        <v xml:space="preserve"> </v>
      </c>
      <c r="H240" s="51" t="str">
        <f t="shared" si="100"/>
        <v xml:space="preserve"> </v>
      </c>
      <c r="I240" s="51" t="str">
        <f t="shared" si="101"/>
        <v xml:space="preserve"> </v>
      </c>
      <c r="J240" s="51" t="str">
        <f t="shared" si="84"/>
        <v/>
      </c>
      <c r="K240" s="52" t="str">
        <f t="shared" si="85"/>
        <v/>
      </c>
      <c r="L240" s="52" t="str">
        <f t="shared" si="86"/>
        <v/>
      </c>
      <c r="M240" s="51" t="str">
        <f t="shared" si="102"/>
        <v/>
      </c>
      <c r="N240" s="51" t="str">
        <f t="shared" si="103"/>
        <v/>
      </c>
      <c r="O240" s="62" t="str">
        <f t="shared" si="87"/>
        <v/>
      </c>
      <c r="P240" s="62" t="str">
        <f t="shared" si="88"/>
        <v/>
      </c>
      <c r="Q240" s="62" t="str">
        <f t="shared" si="89"/>
        <v/>
      </c>
      <c r="R240" s="54">
        <f t="shared" si="90"/>
        <v>-60.977362935937101</v>
      </c>
      <c r="S240" s="37" t="s">
        <v>91</v>
      </c>
      <c r="T240" s="55">
        <f t="shared" si="104"/>
        <v>0</v>
      </c>
      <c r="U240" s="56">
        <f t="shared" si="105"/>
        <v>623.06734164920363</v>
      </c>
      <c r="V240" s="56">
        <f t="shared" si="106"/>
        <v>1661.6550540045325</v>
      </c>
      <c r="W240" s="37" t="str">
        <f t="shared" si="91"/>
        <v>N</v>
      </c>
      <c r="X240" s="56">
        <f t="shared" si="107"/>
        <v>-2994.913899084182</v>
      </c>
      <c r="Y240" s="56" t="e">
        <f t="shared" si="92"/>
        <v>#VALUE!</v>
      </c>
      <c r="Z240" s="56" t="e">
        <f t="shared" si="108"/>
        <v>#DIV/0!</v>
      </c>
      <c r="AA240" s="56">
        <f t="shared" si="109"/>
        <v>1E-8</v>
      </c>
      <c r="AB240" s="56">
        <f t="shared" si="110"/>
        <v>0</v>
      </c>
      <c r="AC240" s="38"/>
      <c r="AD240" s="16" t="str">
        <f t="shared" si="93"/>
        <v/>
      </c>
      <c r="AE240" s="6" t="str">
        <f t="shared" si="94"/>
        <v/>
      </c>
      <c r="AF240" s="6" t="str">
        <f t="shared" si="95"/>
        <v/>
      </c>
      <c r="AG240" s="6" t="str">
        <f t="shared" si="96"/>
        <v/>
      </c>
      <c r="AH240" s="6" t="str">
        <f t="shared" si="97"/>
        <v/>
      </c>
    </row>
    <row r="241" spans="1:34" ht="14.1" customHeight="1">
      <c r="A241" s="58" t="str">
        <f t="shared" si="111"/>
        <v/>
      </c>
      <c r="B241" s="46"/>
      <c r="C241" s="47"/>
      <c r="D241" s="47"/>
      <c r="E241" s="63"/>
      <c r="F241" s="49" t="str">
        <f t="shared" si="98"/>
        <v/>
      </c>
      <c r="G241" s="51" t="str">
        <f t="shared" si="99"/>
        <v xml:space="preserve"> </v>
      </c>
      <c r="H241" s="51" t="str">
        <f t="shared" si="100"/>
        <v xml:space="preserve"> </v>
      </c>
      <c r="I241" s="51" t="str">
        <f t="shared" si="101"/>
        <v xml:space="preserve"> </v>
      </c>
      <c r="J241" s="51" t="str">
        <f t="shared" si="84"/>
        <v/>
      </c>
      <c r="K241" s="52" t="str">
        <f t="shared" si="85"/>
        <v/>
      </c>
      <c r="L241" s="52" t="str">
        <f t="shared" si="86"/>
        <v/>
      </c>
      <c r="M241" s="51" t="str">
        <f t="shared" si="102"/>
        <v/>
      </c>
      <c r="N241" s="51" t="str">
        <f t="shared" si="103"/>
        <v/>
      </c>
      <c r="O241" s="62" t="str">
        <f t="shared" si="87"/>
        <v/>
      </c>
      <c r="P241" s="62" t="str">
        <f t="shared" si="88"/>
        <v/>
      </c>
      <c r="Q241" s="62" t="str">
        <f t="shared" si="89"/>
        <v/>
      </c>
      <c r="R241" s="54">
        <f t="shared" si="90"/>
        <v>-60.977362935937101</v>
      </c>
      <c r="S241" s="37" t="s">
        <v>91</v>
      </c>
      <c r="T241" s="55">
        <f t="shared" si="104"/>
        <v>0</v>
      </c>
      <c r="U241" s="56">
        <f t="shared" si="105"/>
        <v>623.06734164920363</v>
      </c>
      <c r="V241" s="56">
        <f t="shared" si="106"/>
        <v>1661.6550540045325</v>
      </c>
      <c r="W241" s="37" t="str">
        <f t="shared" si="91"/>
        <v>N</v>
      </c>
      <c r="X241" s="56">
        <f t="shared" si="107"/>
        <v>-2994.913899084182</v>
      </c>
      <c r="Y241" s="56" t="e">
        <f t="shared" si="92"/>
        <v>#VALUE!</v>
      </c>
      <c r="Z241" s="56" t="e">
        <f t="shared" si="108"/>
        <v>#DIV/0!</v>
      </c>
      <c r="AA241" s="56">
        <f t="shared" si="109"/>
        <v>1E-8</v>
      </c>
      <c r="AB241" s="56">
        <f t="shared" si="110"/>
        <v>0</v>
      </c>
      <c r="AC241" s="38"/>
      <c r="AD241" s="16" t="str">
        <f t="shared" si="93"/>
        <v/>
      </c>
      <c r="AE241" s="6" t="str">
        <f t="shared" si="94"/>
        <v/>
      </c>
      <c r="AF241" s="6" t="str">
        <f t="shared" si="95"/>
        <v/>
      </c>
      <c r="AG241" s="6" t="str">
        <f t="shared" si="96"/>
        <v/>
      </c>
      <c r="AH241" s="6" t="str">
        <f t="shared" si="97"/>
        <v/>
      </c>
    </row>
    <row r="242" spans="1:34" ht="14.1" customHeight="1">
      <c r="A242" s="58" t="str">
        <f t="shared" si="111"/>
        <v/>
      </c>
      <c r="B242" s="46"/>
      <c r="C242" s="47"/>
      <c r="D242" s="47"/>
      <c r="E242" s="63"/>
      <c r="F242" s="49" t="str">
        <f t="shared" si="98"/>
        <v/>
      </c>
      <c r="G242" s="51" t="str">
        <f t="shared" si="99"/>
        <v xml:space="preserve"> </v>
      </c>
      <c r="H242" s="51" t="str">
        <f t="shared" si="100"/>
        <v xml:space="preserve"> </v>
      </c>
      <c r="I242" s="51" t="str">
        <f t="shared" si="101"/>
        <v xml:space="preserve"> </v>
      </c>
      <c r="J242" s="51" t="str">
        <f t="shared" si="84"/>
        <v/>
      </c>
      <c r="K242" s="52" t="str">
        <f t="shared" si="85"/>
        <v/>
      </c>
      <c r="L242" s="52" t="str">
        <f t="shared" si="86"/>
        <v/>
      </c>
      <c r="M242" s="51" t="str">
        <f t="shared" si="102"/>
        <v/>
      </c>
      <c r="N242" s="51" t="str">
        <f t="shared" si="103"/>
        <v/>
      </c>
      <c r="O242" s="62" t="str">
        <f t="shared" si="87"/>
        <v/>
      </c>
      <c r="P242" s="62" t="str">
        <f t="shared" si="88"/>
        <v/>
      </c>
      <c r="Q242" s="62" t="str">
        <f t="shared" si="89"/>
        <v/>
      </c>
      <c r="R242" s="54">
        <f t="shared" si="90"/>
        <v>-60.977362935937101</v>
      </c>
      <c r="S242" s="37" t="s">
        <v>91</v>
      </c>
      <c r="T242" s="55">
        <f t="shared" si="104"/>
        <v>0</v>
      </c>
      <c r="U242" s="56">
        <f t="shared" si="105"/>
        <v>623.06734164920363</v>
      </c>
      <c r="V242" s="56">
        <f t="shared" si="106"/>
        <v>1661.6550540045325</v>
      </c>
      <c r="W242" s="37" t="str">
        <f t="shared" si="91"/>
        <v>N</v>
      </c>
      <c r="X242" s="56">
        <f t="shared" si="107"/>
        <v>-2994.913899084182</v>
      </c>
      <c r="Y242" s="56" t="e">
        <f t="shared" si="92"/>
        <v>#VALUE!</v>
      </c>
      <c r="Z242" s="56" t="e">
        <f t="shared" si="108"/>
        <v>#DIV/0!</v>
      </c>
      <c r="AA242" s="56">
        <f t="shared" si="109"/>
        <v>1E-8</v>
      </c>
      <c r="AB242" s="56">
        <f t="shared" si="110"/>
        <v>0</v>
      </c>
      <c r="AC242" s="38"/>
      <c r="AD242" s="16" t="str">
        <f t="shared" si="93"/>
        <v/>
      </c>
      <c r="AE242" s="6" t="str">
        <f t="shared" si="94"/>
        <v/>
      </c>
      <c r="AF242" s="6" t="str">
        <f t="shared" si="95"/>
        <v/>
      </c>
      <c r="AG242" s="6" t="str">
        <f t="shared" si="96"/>
        <v/>
      </c>
      <c r="AH242" s="6" t="str">
        <f t="shared" si="97"/>
        <v/>
      </c>
    </row>
    <row r="243" spans="1:34" ht="14.1" customHeight="1">
      <c r="A243" s="58" t="str">
        <f t="shared" si="111"/>
        <v/>
      </c>
      <c r="B243" s="46"/>
      <c r="C243" s="47"/>
      <c r="D243" s="47"/>
      <c r="E243" s="63"/>
      <c r="F243" s="49" t="str">
        <f t="shared" si="98"/>
        <v/>
      </c>
      <c r="G243" s="51" t="str">
        <f t="shared" si="99"/>
        <v xml:space="preserve"> </v>
      </c>
      <c r="H243" s="51" t="str">
        <f t="shared" si="100"/>
        <v xml:space="preserve"> </v>
      </c>
      <c r="I243" s="51" t="str">
        <f t="shared" si="101"/>
        <v xml:space="preserve"> </v>
      </c>
      <c r="J243" s="51" t="str">
        <f t="shared" si="84"/>
        <v/>
      </c>
      <c r="K243" s="52" t="str">
        <f t="shared" si="85"/>
        <v/>
      </c>
      <c r="L243" s="52" t="str">
        <f t="shared" si="86"/>
        <v/>
      </c>
      <c r="M243" s="51" t="str">
        <f t="shared" si="102"/>
        <v/>
      </c>
      <c r="N243" s="51" t="str">
        <f t="shared" si="103"/>
        <v/>
      </c>
      <c r="O243" s="62" t="str">
        <f t="shared" si="87"/>
        <v/>
      </c>
      <c r="P243" s="62" t="str">
        <f t="shared" si="88"/>
        <v/>
      </c>
      <c r="Q243" s="62" t="str">
        <f t="shared" si="89"/>
        <v/>
      </c>
      <c r="R243" s="54">
        <f t="shared" si="90"/>
        <v>-60.977362935937101</v>
      </c>
      <c r="S243" s="37" t="s">
        <v>91</v>
      </c>
      <c r="T243" s="55">
        <f t="shared" si="104"/>
        <v>0</v>
      </c>
      <c r="U243" s="56">
        <f t="shared" si="105"/>
        <v>623.06734164920363</v>
      </c>
      <c r="V243" s="56">
        <f t="shared" si="106"/>
        <v>1661.6550540045325</v>
      </c>
      <c r="W243" s="37" t="str">
        <f t="shared" si="91"/>
        <v>N</v>
      </c>
      <c r="X243" s="56">
        <f t="shared" si="107"/>
        <v>-2994.913899084182</v>
      </c>
      <c r="Y243" s="56" t="e">
        <f t="shared" si="92"/>
        <v>#VALUE!</v>
      </c>
      <c r="Z243" s="56" t="e">
        <f t="shared" si="108"/>
        <v>#DIV/0!</v>
      </c>
      <c r="AA243" s="56">
        <f t="shared" si="109"/>
        <v>1E-8</v>
      </c>
      <c r="AB243" s="56">
        <f t="shared" si="110"/>
        <v>0</v>
      </c>
      <c r="AC243" s="38"/>
      <c r="AD243" s="16" t="str">
        <f t="shared" si="93"/>
        <v/>
      </c>
      <c r="AE243" s="6" t="str">
        <f t="shared" si="94"/>
        <v/>
      </c>
      <c r="AF243" s="6" t="str">
        <f t="shared" si="95"/>
        <v/>
      </c>
      <c r="AG243" s="6" t="str">
        <f t="shared" si="96"/>
        <v/>
      </c>
      <c r="AH243" s="6" t="str">
        <f t="shared" si="97"/>
        <v/>
      </c>
    </row>
    <row r="244" spans="1:34" ht="14.1" customHeight="1">
      <c r="A244" s="58" t="str">
        <f t="shared" si="111"/>
        <v/>
      </c>
      <c r="B244" s="46"/>
      <c r="C244" s="47"/>
      <c r="D244" s="47"/>
      <c r="E244" s="63"/>
      <c r="F244" s="49" t="str">
        <f t="shared" si="98"/>
        <v/>
      </c>
      <c r="G244" s="51" t="str">
        <f t="shared" si="99"/>
        <v xml:space="preserve"> </v>
      </c>
      <c r="H244" s="51" t="str">
        <f t="shared" si="100"/>
        <v xml:space="preserve"> </v>
      </c>
      <c r="I244" s="51" t="str">
        <f t="shared" si="101"/>
        <v xml:space="preserve"> </v>
      </c>
      <c r="J244" s="51" t="str">
        <f t="shared" si="84"/>
        <v/>
      </c>
      <c r="K244" s="52" t="str">
        <f t="shared" si="85"/>
        <v/>
      </c>
      <c r="L244" s="52" t="str">
        <f t="shared" si="86"/>
        <v/>
      </c>
      <c r="M244" s="51" t="str">
        <f t="shared" si="102"/>
        <v/>
      </c>
      <c r="N244" s="51" t="str">
        <f t="shared" si="103"/>
        <v/>
      </c>
      <c r="O244" s="62" t="str">
        <f t="shared" si="87"/>
        <v/>
      </c>
      <c r="P244" s="62" t="str">
        <f t="shared" si="88"/>
        <v/>
      </c>
      <c r="Q244" s="62" t="str">
        <f t="shared" si="89"/>
        <v/>
      </c>
      <c r="R244" s="54">
        <f t="shared" si="90"/>
        <v>-60.977362935937101</v>
      </c>
      <c r="S244" s="37" t="s">
        <v>91</v>
      </c>
      <c r="T244" s="55">
        <f t="shared" si="104"/>
        <v>0</v>
      </c>
      <c r="U244" s="56">
        <f t="shared" si="105"/>
        <v>623.06734164920363</v>
      </c>
      <c r="V244" s="56">
        <f t="shared" si="106"/>
        <v>1661.6550540045325</v>
      </c>
      <c r="W244" s="37" t="str">
        <f t="shared" si="91"/>
        <v>N</v>
      </c>
      <c r="X244" s="56">
        <f t="shared" si="107"/>
        <v>-2994.913899084182</v>
      </c>
      <c r="Y244" s="56" t="e">
        <f t="shared" si="92"/>
        <v>#VALUE!</v>
      </c>
      <c r="Z244" s="56" t="e">
        <f t="shared" si="108"/>
        <v>#DIV/0!</v>
      </c>
      <c r="AA244" s="56">
        <f t="shared" si="109"/>
        <v>1E-8</v>
      </c>
      <c r="AB244" s="56">
        <f t="shared" si="110"/>
        <v>0</v>
      </c>
      <c r="AC244" s="38"/>
      <c r="AD244" s="16" t="str">
        <f t="shared" si="93"/>
        <v/>
      </c>
      <c r="AE244" s="6" t="str">
        <f t="shared" si="94"/>
        <v/>
      </c>
      <c r="AF244" s="6" t="str">
        <f t="shared" si="95"/>
        <v/>
      </c>
      <c r="AG244" s="6" t="str">
        <f t="shared" si="96"/>
        <v/>
      </c>
      <c r="AH244" s="6" t="str">
        <f t="shared" si="97"/>
        <v/>
      </c>
    </row>
    <row r="245" spans="1:34" ht="14.1" customHeight="1">
      <c r="A245" s="58" t="str">
        <f t="shared" si="111"/>
        <v/>
      </c>
      <c r="B245" s="46"/>
      <c r="C245" s="47"/>
      <c r="D245" s="47"/>
      <c r="E245" s="63"/>
      <c r="F245" s="49" t="str">
        <f t="shared" si="98"/>
        <v/>
      </c>
      <c r="G245" s="51" t="str">
        <f t="shared" si="99"/>
        <v xml:space="preserve"> </v>
      </c>
      <c r="H245" s="51" t="str">
        <f t="shared" si="100"/>
        <v xml:space="preserve"> </v>
      </c>
      <c r="I245" s="51" t="str">
        <f t="shared" si="101"/>
        <v xml:space="preserve"> </v>
      </c>
      <c r="J245" s="51" t="str">
        <f t="shared" si="84"/>
        <v/>
      </c>
      <c r="K245" s="52" t="str">
        <f t="shared" si="85"/>
        <v/>
      </c>
      <c r="L245" s="52" t="str">
        <f t="shared" si="86"/>
        <v/>
      </c>
      <c r="M245" s="51" t="str">
        <f t="shared" si="102"/>
        <v/>
      </c>
      <c r="N245" s="51" t="str">
        <f t="shared" si="103"/>
        <v/>
      </c>
      <c r="O245" s="62" t="str">
        <f t="shared" si="87"/>
        <v/>
      </c>
      <c r="P245" s="62" t="str">
        <f t="shared" si="88"/>
        <v/>
      </c>
      <c r="Q245" s="62" t="str">
        <f t="shared" si="89"/>
        <v/>
      </c>
      <c r="R245" s="54">
        <f t="shared" si="90"/>
        <v>-60.977362935937101</v>
      </c>
      <c r="S245" s="37" t="s">
        <v>91</v>
      </c>
      <c r="T245" s="55">
        <f t="shared" si="104"/>
        <v>0</v>
      </c>
      <c r="U245" s="56">
        <f t="shared" si="105"/>
        <v>623.06734164920363</v>
      </c>
      <c r="V245" s="56">
        <f t="shared" si="106"/>
        <v>1661.6550540045325</v>
      </c>
      <c r="W245" s="37" t="str">
        <f t="shared" si="91"/>
        <v>N</v>
      </c>
      <c r="X245" s="56">
        <f t="shared" si="107"/>
        <v>-2994.913899084182</v>
      </c>
      <c r="Y245" s="56" t="e">
        <f t="shared" si="92"/>
        <v>#VALUE!</v>
      </c>
      <c r="Z245" s="56" t="e">
        <f t="shared" si="108"/>
        <v>#DIV/0!</v>
      </c>
      <c r="AA245" s="56">
        <f t="shared" si="109"/>
        <v>1E-8</v>
      </c>
      <c r="AB245" s="56">
        <f t="shared" si="110"/>
        <v>0</v>
      </c>
      <c r="AC245" s="38"/>
      <c r="AD245" s="16" t="str">
        <f t="shared" si="93"/>
        <v/>
      </c>
      <c r="AE245" s="6" t="str">
        <f t="shared" si="94"/>
        <v/>
      </c>
      <c r="AF245" s="6" t="str">
        <f t="shared" si="95"/>
        <v/>
      </c>
      <c r="AG245" s="6" t="str">
        <f t="shared" si="96"/>
        <v/>
      </c>
      <c r="AH245" s="6" t="str">
        <f t="shared" si="97"/>
        <v/>
      </c>
    </row>
    <row r="246" spans="1:34" ht="14.1" customHeight="1">
      <c r="A246" s="58" t="str">
        <f t="shared" si="111"/>
        <v/>
      </c>
      <c r="B246" s="46"/>
      <c r="C246" s="47"/>
      <c r="D246" s="47"/>
      <c r="E246" s="63"/>
      <c r="F246" s="49" t="str">
        <f t="shared" si="98"/>
        <v/>
      </c>
      <c r="G246" s="51" t="str">
        <f t="shared" si="99"/>
        <v xml:space="preserve"> </v>
      </c>
      <c r="H246" s="51" t="str">
        <f t="shared" si="100"/>
        <v xml:space="preserve"> </v>
      </c>
      <c r="I246" s="51" t="str">
        <f t="shared" si="101"/>
        <v xml:space="preserve"> </v>
      </c>
      <c r="J246" s="51" t="str">
        <f t="shared" si="84"/>
        <v/>
      </c>
      <c r="K246" s="52" t="str">
        <f t="shared" si="85"/>
        <v/>
      </c>
      <c r="L246" s="52" t="str">
        <f t="shared" si="86"/>
        <v/>
      </c>
      <c r="M246" s="51" t="str">
        <f t="shared" si="102"/>
        <v/>
      </c>
      <c r="N246" s="51" t="str">
        <f t="shared" si="103"/>
        <v/>
      </c>
      <c r="O246" s="62" t="str">
        <f t="shared" si="87"/>
        <v/>
      </c>
      <c r="P246" s="62" t="str">
        <f t="shared" si="88"/>
        <v/>
      </c>
      <c r="Q246" s="62" t="str">
        <f t="shared" si="89"/>
        <v/>
      </c>
      <c r="R246" s="54">
        <f t="shared" si="90"/>
        <v>-60.977362935937101</v>
      </c>
      <c r="S246" s="37" t="s">
        <v>91</v>
      </c>
      <c r="T246" s="55">
        <f t="shared" si="104"/>
        <v>0</v>
      </c>
      <c r="U246" s="56">
        <f t="shared" si="105"/>
        <v>623.06734164920363</v>
      </c>
      <c r="V246" s="56">
        <f t="shared" si="106"/>
        <v>1661.6550540045325</v>
      </c>
      <c r="W246" s="37" t="str">
        <f t="shared" si="91"/>
        <v>N</v>
      </c>
      <c r="X246" s="56">
        <f t="shared" si="107"/>
        <v>-2994.913899084182</v>
      </c>
      <c r="Y246" s="56" t="e">
        <f t="shared" si="92"/>
        <v>#VALUE!</v>
      </c>
      <c r="Z246" s="56" t="e">
        <f t="shared" si="108"/>
        <v>#DIV/0!</v>
      </c>
      <c r="AA246" s="56">
        <f t="shared" si="109"/>
        <v>1E-8</v>
      </c>
      <c r="AB246" s="56">
        <f t="shared" si="110"/>
        <v>0</v>
      </c>
      <c r="AC246" s="38"/>
      <c r="AD246" s="16" t="str">
        <f t="shared" si="93"/>
        <v/>
      </c>
      <c r="AE246" s="6" t="str">
        <f t="shared" si="94"/>
        <v/>
      </c>
      <c r="AF246" s="6" t="str">
        <f t="shared" si="95"/>
        <v/>
      </c>
      <c r="AG246" s="6" t="str">
        <f t="shared" si="96"/>
        <v/>
      </c>
      <c r="AH246" s="6" t="str">
        <f t="shared" si="97"/>
        <v/>
      </c>
    </row>
    <row r="247" spans="1:34" ht="14.1" customHeight="1">
      <c r="A247" s="58" t="str">
        <f t="shared" si="111"/>
        <v/>
      </c>
      <c r="B247" s="46"/>
      <c r="C247" s="47"/>
      <c r="D247" s="47"/>
      <c r="E247" s="63"/>
      <c r="F247" s="49" t="str">
        <f t="shared" si="98"/>
        <v/>
      </c>
      <c r="G247" s="51" t="str">
        <f t="shared" si="99"/>
        <v xml:space="preserve"> </v>
      </c>
      <c r="H247" s="51" t="str">
        <f t="shared" si="100"/>
        <v xml:space="preserve"> </v>
      </c>
      <c r="I247" s="51" t="str">
        <f t="shared" si="101"/>
        <v xml:space="preserve"> </v>
      </c>
      <c r="J247" s="51" t="str">
        <f t="shared" si="84"/>
        <v/>
      </c>
      <c r="K247" s="52" t="str">
        <f t="shared" si="85"/>
        <v/>
      </c>
      <c r="L247" s="52" t="str">
        <f t="shared" si="86"/>
        <v/>
      </c>
      <c r="M247" s="51" t="str">
        <f t="shared" si="102"/>
        <v/>
      </c>
      <c r="N247" s="51" t="str">
        <f t="shared" si="103"/>
        <v/>
      </c>
      <c r="O247" s="62" t="str">
        <f t="shared" si="87"/>
        <v/>
      </c>
      <c r="P247" s="62" t="str">
        <f t="shared" si="88"/>
        <v/>
      </c>
      <c r="Q247" s="62" t="str">
        <f t="shared" si="89"/>
        <v/>
      </c>
      <c r="R247" s="54">
        <f t="shared" si="90"/>
        <v>-60.977362935937101</v>
      </c>
      <c r="S247" s="37" t="s">
        <v>91</v>
      </c>
      <c r="T247" s="55">
        <f t="shared" si="104"/>
        <v>0</v>
      </c>
      <c r="U247" s="56">
        <f t="shared" si="105"/>
        <v>623.06734164920363</v>
      </c>
      <c r="V247" s="56">
        <f t="shared" si="106"/>
        <v>1661.6550540045325</v>
      </c>
      <c r="W247" s="37" t="str">
        <f t="shared" si="91"/>
        <v>N</v>
      </c>
      <c r="X247" s="56">
        <f t="shared" si="107"/>
        <v>-2994.913899084182</v>
      </c>
      <c r="Y247" s="56" t="e">
        <f t="shared" si="92"/>
        <v>#VALUE!</v>
      </c>
      <c r="Z247" s="56" t="e">
        <f t="shared" si="108"/>
        <v>#DIV/0!</v>
      </c>
      <c r="AA247" s="56">
        <f t="shared" si="109"/>
        <v>1E-8</v>
      </c>
      <c r="AB247" s="56">
        <f t="shared" si="110"/>
        <v>0</v>
      </c>
      <c r="AC247" s="38"/>
      <c r="AD247" s="16" t="str">
        <f t="shared" si="93"/>
        <v/>
      </c>
      <c r="AE247" s="6" t="str">
        <f t="shared" si="94"/>
        <v/>
      </c>
      <c r="AF247" s="6" t="str">
        <f t="shared" si="95"/>
        <v/>
      </c>
      <c r="AG247" s="6" t="str">
        <f t="shared" si="96"/>
        <v/>
      </c>
      <c r="AH247" s="6" t="str">
        <f t="shared" si="97"/>
        <v/>
      </c>
    </row>
    <row r="248" spans="1:34" ht="14.1" customHeight="1">
      <c r="A248" s="58" t="str">
        <f t="shared" si="111"/>
        <v/>
      </c>
      <c r="B248" s="46"/>
      <c r="C248" s="47"/>
      <c r="D248" s="47"/>
      <c r="E248" s="63"/>
      <c r="F248" s="49" t="str">
        <f t="shared" si="98"/>
        <v/>
      </c>
      <c r="G248" s="51" t="str">
        <f t="shared" si="99"/>
        <v xml:space="preserve"> </v>
      </c>
      <c r="H248" s="51" t="str">
        <f t="shared" si="100"/>
        <v xml:space="preserve"> </v>
      </c>
      <c r="I248" s="51" t="str">
        <f t="shared" si="101"/>
        <v xml:space="preserve"> </v>
      </c>
      <c r="J248" s="51" t="str">
        <f t="shared" si="84"/>
        <v/>
      </c>
      <c r="K248" s="52" t="str">
        <f t="shared" si="85"/>
        <v/>
      </c>
      <c r="L248" s="52" t="str">
        <f t="shared" si="86"/>
        <v/>
      </c>
      <c r="M248" s="51" t="str">
        <f t="shared" si="102"/>
        <v/>
      </c>
      <c r="N248" s="51" t="str">
        <f t="shared" si="103"/>
        <v/>
      </c>
      <c r="O248" s="62" t="str">
        <f t="shared" si="87"/>
        <v/>
      </c>
      <c r="P248" s="62" t="str">
        <f t="shared" si="88"/>
        <v/>
      </c>
      <c r="Q248" s="62" t="str">
        <f t="shared" si="89"/>
        <v/>
      </c>
      <c r="R248" s="54">
        <f t="shared" si="90"/>
        <v>-60.977362935937101</v>
      </c>
      <c r="S248" s="37" t="s">
        <v>91</v>
      </c>
      <c r="T248" s="55">
        <f t="shared" si="104"/>
        <v>0</v>
      </c>
      <c r="U248" s="56">
        <f t="shared" si="105"/>
        <v>623.06734164920363</v>
      </c>
      <c r="V248" s="56">
        <f t="shared" si="106"/>
        <v>1661.6550540045325</v>
      </c>
      <c r="W248" s="37" t="str">
        <f t="shared" si="91"/>
        <v>N</v>
      </c>
      <c r="X248" s="56">
        <f t="shared" si="107"/>
        <v>-2994.913899084182</v>
      </c>
      <c r="Y248" s="56" t="e">
        <f t="shared" si="92"/>
        <v>#VALUE!</v>
      </c>
      <c r="Z248" s="56" t="e">
        <f t="shared" si="108"/>
        <v>#DIV/0!</v>
      </c>
      <c r="AA248" s="56">
        <f t="shared" si="109"/>
        <v>1E-8</v>
      </c>
      <c r="AB248" s="56">
        <f t="shared" si="110"/>
        <v>0</v>
      </c>
      <c r="AC248" s="38"/>
      <c r="AD248" s="16" t="str">
        <f t="shared" si="93"/>
        <v/>
      </c>
      <c r="AE248" s="6" t="str">
        <f t="shared" si="94"/>
        <v/>
      </c>
      <c r="AF248" s="6" t="str">
        <f t="shared" si="95"/>
        <v/>
      </c>
      <c r="AG248" s="6" t="str">
        <f t="shared" si="96"/>
        <v/>
      </c>
      <c r="AH248" s="6" t="str">
        <f t="shared" si="97"/>
        <v/>
      </c>
    </row>
    <row r="249" spans="1:34" ht="14.1" customHeight="1">
      <c r="A249" s="58" t="str">
        <f t="shared" si="111"/>
        <v/>
      </c>
      <c r="B249" s="46"/>
      <c r="C249" s="47"/>
      <c r="D249" s="47"/>
      <c r="E249" s="63"/>
      <c r="F249" s="49" t="str">
        <f t="shared" si="98"/>
        <v/>
      </c>
      <c r="G249" s="51" t="str">
        <f t="shared" si="99"/>
        <v xml:space="preserve"> </v>
      </c>
      <c r="H249" s="51" t="str">
        <f t="shared" si="100"/>
        <v xml:space="preserve"> </v>
      </c>
      <c r="I249" s="51" t="str">
        <f t="shared" si="101"/>
        <v xml:space="preserve"> </v>
      </c>
      <c r="J249" s="51" t="str">
        <f t="shared" si="84"/>
        <v/>
      </c>
      <c r="K249" s="52" t="str">
        <f t="shared" si="85"/>
        <v/>
      </c>
      <c r="L249" s="52" t="str">
        <f t="shared" si="86"/>
        <v/>
      </c>
      <c r="M249" s="51" t="str">
        <f t="shared" si="102"/>
        <v/>
      </c>
      <c r="N249" s="51" t="str">
        <f t="shared" si="103"/>
        <v/>
      </c>
      <c r="O249" s="62" t="str">
        <f t="shared" si="87"/>
        <v/>
      </c>
      <c r="P249" s="62" t="str">
        <f t="shared" si="88"/>
        <v/>
      </c>
      <c r="Q249" s="62" t="str">
        <f t="shared" si="89"/>
        <v/>
      </c>
      <c r="R249" s="54">
        <f t="shared" si="90"/>
        <v>-60.977362935937101</v>
      </c>
      <c r="S249" s="37" t="s">
        <v>91</v>
      </c>
      <c r="T249" s="55">
        <f t="shared" si="104"/>
        <v>0</v>
      </c>
      <c r="U249" s="56">
        <f t="shared" si="105"/>
        <v>623.06734164920363</v>
      </c>
      <c r="V249" s="56">
        <f t="shared" si="106"/>
        <v>1661.6550540045325</v>
      </c>
      <c r="W249" s="37" t="str">
        <f t="shared" si="91"/>
        <v>N</v>
      </c>
      <c r="X249" s="56">
        <f t="shared" si="107"/>
        <v>-2994.913899084182</v>
      </c>
      <c r="Y249" s="56" t="e">
        <f t="shared" si="92"/>
        <v>#VALUE!</v>
      </c>
      <c r="Z249" s="56" t="e">
        <f t="shared" si="108"/>
        <v>#DIV/0!</v>
      </c>
      <c r="AA249" s="56">
        <f t="shared" si="109"/>
        <v>1E-8</v>
      </c>
      <c r="AB249" s="56">
        <f t="shared" si="110"/>
        <v>0</v>
      </c>
      <c r="AC249" s="38"/>
      <c r="AD249" s="16" t="str">
        <f t="shared" si="93"/>
        <v/>
      </c>
      <c r="AE249" s="6" t="str">
        <f t="shared" si="94"/>
        <v/>
      </c>
      <c r="AF249" s="6" t="str">
        <f t="shared" si="95"/>
        <v/>
      </c>
      <c r="AG249" s="6" t="str">
        <f t="shared" si="96"/>
        <v/>
      </c>
      <c r="AH249" s="6" t="str">
        <f t="shared" si="97"/>
        <v/>
      </c>
    </row>
    <row r="250" spans="1:34" ht="14.1" customHeight="1">
      <c r="A250" s="58" t="str">
        <f t="shared" si="111"/>
        <v/>
      </c>
      <c r="B250" s="46"/>
      <c r="C250" s="47"/>
      <c r="D250" s="47"/>
      <c r="E250" s="63"/>
      <c r="F250" s="49" t="str">
        <f t="shared" si="98"/>
        <v/>
      </c>
      <c r="G250" s="51" t="str">
        <f t="shared" si="99"/>
        <v xml:space="preserve"> </v>
      </c>
      <c r="H250" s="51" t="str">
        <f t="shared" si="100"/>
        <v xml:space="preserve"> </v>
      </c>
      <c r="I250" s="51" t="str">
        <f t="shared" si="101"/>
        <v xml:space="preserve"> </v>
      </c>
      <c r="J250" s="51" t="str">
        <f t="shared" si="84"/>
        <v/>
      </c>
      <c r="K250" s="52" t="str">
        <f t="shared" si="85"/>
        <v/>
      </c>
      <c r="L250" s="52" t="str">
        <f t="shared" si="86"/>
        <v/>
      </c>
      <c r="M250" s="51" t="str">
        <f t="shared" si="102"/>
        <v/>
      </c>
      <c r="N250" s="51" t="str">
        <f t="shared" si="103"/>
        <v/>
      </c>
      <c r="O250" s="62" t="str">
        <f t="shared" si="87"/>
        <v/>
      </c>
      <c r="P250" s="62" t="str">
        <f t="shared" si="88"/>
        <v/>
      </c>
      <c r="Q250" s="62" t="str">
        <f t="shared" si="89"/>
        <v/>
      </c>
      <c r="R250" s="54">
        <f t="shared" si="90"/>
        <v>-60.977362935937101</v>
      </c>
      <c r="S250" s="37" t="s">
        <v>91</v>
      </c>
      <c r="T250" s="55">
        <f t="shared" si="104"/>
        <v>0</v>
      </c>
      <c r="U250" s="56">
        <f t="shared" si="105"/>
        <v>623.06734164920363</v>
      </c>
      <c r="V250" s="56">
        <f t="shared" si="106"/>
        <v>1661.6550540045325</v>
      </c>
      <c r="W250" s="37" t="str">
        <f t="shared" si="91"/>
        <v>N</v>
      </c>
      <c r="X250" s="56">
        <f t="shared" si="107"/>
        <v>-2994.913899084182</v>
      </c>
      <c r="Y250" s="56" t="e">
        <f t="shared" si="92"/>
        <v>#VALUE!</v>
      </c>
      <c r="Z250" s="56" t="e">
        <f t="shared" si="108"/>
        <v>#DIV/0!</v>
      </c>
      <c r="AA250" s="56">
        <f t="shared" si="109"/>
        <v>1E-8</v>
      </c>
      <c r="AB250" s="56">
        <f t="shared" si="110"/>
        <v>0</v>
      </c>
      <c r="AC250" s="38"/>
      <c r="AD250" s="16" t="str">
        <f t="shared" si="93"/>
        <v/>
      </c>
      <c r="AE250" s="6" t="str">
        <f t="shared" si="94"/>
        <v/>
      </c>
      <c r="AF250" s="6" t="str">
        <f t="shared" si="95"/>
        <v/>
      </c>
      <c r="AG250" s="6" t="str">
        <f t="shared" si="96"/>
        <v/>
      </c>
      <c r="AH250" s="6" t="str">
        <f t="shared" si="97"/>
        <v/>
      </c>
    </row>
    <row r="251" spans="1:34" ht="14.1" customHeight="1">
      <c r="A251" s="58" t="str">
        <f t="shared" si="111"/>
        <v/>
      </c>
      <c r="B251" s="46"/>
      <c r="C251" s="47"/>
      <c r="D251" s="47"/>
      <c r="E251" s="64"/>
      <c r="F251" s="49" t="str">
        <f t="shared" si="98"/>
        <v/>
      </c>
      <c r="G251" s="51" t="str">
        <f t="shared" si="99"/>
        <v xml:space="preserve"> </v>
      </c>
      <c r="H251" s="51" t="str">
        <f t="shared" si="100"/>
        <v xml:space="preserve"> </v>
      </c>
      <c r="I251" s="51" t="str">
        <f t="shared" si="101"/>
        <v xml:space="preserve"> </v>
      </c>
      <c r="J251" s="51" t="str">
        <f t="shared" si="84"/>
        <v/>
      </c>
      <c r="K251" s="52" t="str">
        <f t="shared" si="85"/>
        <v/>
      </c>
      <c r="L251" s="52" t="str">
        <f t="shared" si="86"/>
        <v/>
      </c>
      <c r="M251" s="51" t="str">
        <f t="shared" si="102"/>
        <v/>
      </c>
      <c r="N251" s="51" t="str">
        <f t="shared" si="103"/>
        <v/>
      </c>
      <c r="O251" s="62" t="str">
        <f t="shared" si="87"/>
        <v/>
      </c>
      <c r="P251" s="62" t="str">
        <f t="shared" si="88"/>
        <v/>
      </c>
      <c r="Q251" s="62" t="str">
        <f t="shared" si="89"/>
        <v/>
      </c>
      <c r="R251" s="54">
        <f t="shared" si="90"/>
        <v>-60.977362935937101</v>
      </c>
      <c r="S251" s="37" t="s">
        <v>91</v>
      </c>
      <c r="T251" s="55">
        <f t="shared" si="104"/>
        <v>0</v>
      </c>
      <c r="U251" s="56">
        <f t="shared" si="105"/>
        <v>623.06734164920363</v>
      </c>
      <c r="V251" s="56">
        <f t="shared" si="106"/>
        <v>1661.6550540045325</v>
      </c>
      <c r="W251" s="37" t="str">
        <f t="shared" si="91"/>
        <v>N</v>
      </c>
      <c r="X251" s="56">
        <f t="shared" si="107"/>
        <v>-2994.913899084182</v>
      </c>
      <c r="Y251" s="56" t="e">
        <f t="shared" si="92"/>
        <v>#VALUE!</v>
      </c>
      <c r="Z251" s="56" t="e">
        <f t="shared" si="108"/>
        <v>#DIV/0!</v>
      </c>
      <c r="AA251" s="56">
        <f t="shared" si="109"/>
        <v>1E-8</v>
      </c>
      <c r="AB251" s="56">
        <f t="shared" si="110"/>
        <v>0</v>
      </c>
      <c r="AC251" s="38"/>
      <c r="AD251" s="16" t="str">
        <f t="shared" si="93"/>
        <v/>
      </c>
      <c r="AE251" s="6" t="str">
        <f t="shared" si="94"/>
        <v/>
      </c>
      <c r="AF251" s="6" t="str">
        <f t="shared" si="95"/>
        <v/>
      </c>
      <c r="AG251" s="6" t="str">
        <f t="shared" si="96"/>
        <v/>
      </c>
      <c r="AH251" s="6" t="str">
        <f t="shared" si="97"/>
        <v/>
      </c>
    </row>
    <row r="252" spans="1:34" ht="14.1" customHeight="1">
      <c r="A252" s="58" t="str">
        <f t="shared" si="111"/>
        <v/>
      </c>
      <c r="B252" s="46"/>
      <c r="C252" s="47"/>
      <c r="D252" s="47"/>
      <c r="E252" s="64"/>
      <c r="F252" s="49" t="str">
        <f t="shared" si="98"/>
        <v/>
      </c>
      <c r="G252" s="51" t="str">
        <f t="shared" si="99"/>
        <v xml:space="preserve"> </v>
      </c>
      <c r="H252" s="51" t="str">
        <f t="shared" si="100"/>
        <v xml:space="preserve"> </v>
      </c>
      <c r="I252" s="51" t="str">
        <f t="shared" si="101"/>
        <v xml:space="preserve"> </v>
      </c>
      <c r="J252" s="51" t="str">
        <f t="shared" si="84"/>
        <v/>
      </c>
      <c r="K252" s="52" t="str">
        <f t="shared" si="85"/>
        <v/>
      </c>
      <c r="L252" s="52" t="str">
        <f t="shared" si="86"/>
        <v/>
      </c>
      <c r="M252" s="51" t="str">
        <f t="shared" si="102"/>
        <v/>
      </c>
      <c r="N252" s="51" t="str">
        <f t="shared" si="103"/>
        <v/>
      </c>
      <c r="O252" s="62" t="str">
        <f t="shared" si="87"/>
        <v/>
      </c>
      <c r="P252" s="62" t="str">
        <f t="shared" si="88"/>
        <v/>
      </c>
      <c r="Q252" s="62" t="str">
        <f t="shared" si="89"/>
        <v/>
      </c>
      <c r="R252" s="54">
        <f t="shared" si="90"/>
        <v>-60.977362935937101</v>
      </c>
      <c r="S252" s="37" t="s">
        <v>91</v>
      </c>
      <c r="T252" s="55">
        <f t="shared" si="104"/>
        <v>0</v>
      </c>
      <c r="U252" s="56">
        <f t="shared" si="105"/>
        <v>623.06734164920363</v>
      </c>
      <c r="V252" s="56">
        <f t="shared" si="106"/>
        <v>1661.6550540045325</v>
      </c>
      <c r="W252" s="37" t="str">
        <f t="shared" si="91"/>
        <v>N</v>
      </c>
      <c r="X252" s="56">
        <f t="shared" si="107"/>
        <v>-2994.913899084182</v>
      </c>
      <c r="Y252" s="56" t="e">
        <f t="shared" si="92"/>
        <v>#VALUE!</v>
      </c>
      <c r="Z252" s="56" t="e">
        <f t="shared" si="108"/>
        <v>#DIV/0!</v>
      </c>
      <c r="AA252" s="56">
        <f t="shared" si="109"/>
        <v>1E-8</v>
      </c>
      <c r="AB252" s="56">
        <f t="shared" si="110"/>
        <v>0</v>
      </c>
      <c r="AC252" s="38"/>
      <c r="AD252" s="16" t="str">
        <f t="shared" si="93"/>
        <v/>
      </c>
      <c r="AE252" s="6" t="str">
        <f t="shared" si="94"/>
        <v/>
      </c>
      <c r="AF252" s="6" t="str">
        <f t="shared" si="95"/>
        <v/>
      </c>
      <c r="AG252" s="6" t="str">
        <f t="shared" si="96"/>
        <v/>
      </c>
      <c r="AH252" s="6" t="str">
        <f t="shared" si="97"/>
        <v/>
      </c>
    </row>
    <row r="253" spans="1:34" ht="14.1" customHeight="1">
      <c r="A253" s="58" t="str">
        <f t="shared" si="111"/>
        <v/>
      </c>
      <c r="B253" s="46"/>
      <c r="C253" s="47"/>
      <c r="D253" s="47"/>
      <c r="E253" s="48"/>
      <c r="F253" s="49" t="str">
        <f t="shared" si="98"/>
        <v/>
      </c>
      <c r="G253" s="51" t="str">
        <f t="shared" si="99"/>
        <v xml:space="preserve"> </v>
      </c>
      <c r="H253" s="51" t="str">
        <f t="shared" si="100"/>
        <v xml:space="preserve"> </v>
      </c>
      <c r="I253" s="51" t="str">
        <f t="shared" si="101"/>
        <v xml:space="preserve"> </v>
      </c>
      <c r="J253" s="51" t="str">
        <f t="shared" si="84"/>
        <v/>
      </c>
      <c r="K253" s="52" t="str">
        <f t="shared" si="85"/>
        <v/>
      </c>
      <c r="L253" s="52" t="str">
        <f t="shared" si="86"/>
        <v/>
      </c>
      <c r="M253" s="51" t="str">
        <f t="shared" si="102"/>
        <v/>
      </c>
      <c r="N253" s="51" t="str">
        <f t="shared" si="103"/>
        <v/>
      </c>
      <c r="O253" s="62" t="str">
        <f t="shared" si="87"/>
        <v/>
      </c>
      <c r="P253" s="62" t="str">
        <f t="shared" si="88"/>
        <v/>
      </c>
      <c r="Q253" s="62" t="str">
        <f t="shared" si="89"/>
        <v/>
      </c>
      <c r="R253" s="54">
        <f t="shared" si="90"/>
        <v>-60.977362935937101</v>
      </c>
      <c r="S253" s="37" t="s">
        <v>91</v>
      </c>
      <c r="T253" s="55">
        <f t="shared" si="104"/>
        <v>0</v>
      </c>
      <c r="U253" s="56">
        <f t="shared" si="105"/>
        <v>623.06734164920363</v>
      </c>
      <c r="V253" s="56">
        <f t="shared" si="106"/>
        <v>1661.6550540045325</v>
      </c>
      <c r="W253" s="37" t="str">
        <f t="shared" si="91"/>
        <v>N</v>
      </c>
      <c r="X253" s="56">
        <f t="shared" si="107"/>
        <v>-2994.913899084182</v>
      </c>
      <c r="Y253" s="56" t="e">
        <f t="shared" si="92"/>
        <v>#VALUE!</v>
      </c>
      <c r="Z253" s="56" t="e">
        <f t="shared" si="108"/>
        <v>#DIV/0!</v>
      </c>
      <c r="AA253" s="56">
        <f t="shared" si="109"/>
        <v>1E-8</v>
      </c>
      <c r="AB253" s="56">
        <f t="shared" si="110"/>
        <v>0</v>
      </c>
      <c r="AC253" s="38"/>
      <c r="AD253" s="16" t="str">
        <f t="shared" si="93"/>
        <v/>
      </c>
      <c r="AE253" s="6" t="str">
        <f t="shared" si="94"/>
        <v/>
      </c>
      <c r="AF253" s="6" t="str">
        <f t="shared" si="95"/>
        <v/>
      </c>
      <c r="AG253" s="6" t="str">
        <f t="shared" si="96"/>
        <v/>
      </c>
      <c r="AH253" s="6" t="str">
        <f t="shared" si="97"/>
        <v/>
      </c>
    </row>
    <row r="254" spans="1:34" ht="14.1" customHeight="1">
      <c r="A254" s="58" t="str">
        <f t="shared" si="111"/>
        <v/>
      </c>
      <c r="B254" s="46"/>
      <c r="C254" s="47"/>
      <c r="D254" s="47"/>
      <c r="E254" s="48"/>
      <c r="F254" s="49" t="str">
        <f t="shared" si="98"/>
        <v/>
      </c>
      <c r="G254" s="51" t="str">
        <f t="shared" si="99"/>
        <v xml:space="preserve"> </v>
      </c>
      <c r="H254" s="51" t="str">
        <f t="shared" si="100"/>
        <v xml:space="preserve"> </v>
      </c>
      <c r="I254" s="51" t="str">
        <f t="shared" si="101"/>
        <v xml:space="preserve"> </v>
      </c>
      <c r="J254" s="51" t="str">
        <f t="shared" si="84"/>
        <v/>
      </c>
      <c r="K254" s="52" t="str">
        <f t="shared" si="85"/>
        <v/>
      </c>
      <c r="L254" s="52" t="str">
        <f t="shared" si="86"/>
        <v/>
      </c>
      <c r="M254" s="51" t="str">
        <f t="shared" si="102"/>
        <v/>
      </c>
      <c r="N254" s="51" t="str">
        <f t="shared" si="103"/>
        <v/>
      </c>
      <c r="O254" s="62" t="str">
        <f t="shared" si="87"/>
        <v/>
      </c>
      <c r="P254" s="62" t="str">
        <f t="shared" si="88"/>
        <v/>
      </c>
      <c r="Q254" s="62" t="str">
        <f t="shared" si="89"/>
        <v/>
      </c>
      <c r="R254" s="54">
        <f t="shared" si="90"/>
        <v>-60.977362935937101</v>
      </c>
      <c r="S254" s="37" t="s">
        <v>91</v>
      </c>
      <c r="T254" s="55">
        <f t="shared" si="104"/>
        <v>0</v>
      </c>
      <c r="U254" s="56">
        <f t="shared" si="105"/>
        <v>623.06734164920363</v>
      </c>
      <c r="V254" s="56">
        <f t="shared" si="106"/>
        <v>1661.6550540045325</v>
      </c>
      <c r="W254" s="37" t="str">
        <f t="shared" si="91"/>
        <v>N</v>
      </c>
      <c r="X254" s="56">
        <f t="shared" si="107"/>
        <v>-2994.913899084182</v>
      </c>
      <c r="Y254" s="56" t="e">
        <f t="shared" si="92"/>
        <v>#VALUE!</v>
      </c>
      <c r="Z254" s="56" t="e">
        <f t="shared" si="108"/>
        <v>#DIV/0!</v>
      </c>
      <c r="AA254" s="56">
        <f t="shared" si="109"/>
        <v>1E-8</v>
      </c>
      <c r="AB254" s="56">
        <f t="shared" si="110"/>
        <v>0</v>
      </c>
      <c r="AC254" s="38"/>
      <c r="AD254" s="16" t="str">
        <f t="shared" si="93"/>
        <v/>
      </c>
      <c r="AE254" s="6" t="str">
        <f t="shared" si="94"/>
        <v/>
      </c>
      <c r="AF254" s="6" t="str">
        <f t="shared" si="95"/>
        <v/>
      </c>
      <c r="AG254" s="6" t="str">
        <f t="shared" si="96"/>
        <v/>
      </c>
      <c r="AH254" s="6" t="str">
        <f t="shared" si="97"/>
        <v/>
      </c>
    </row>
    <row r="255" spans="1:34">
      <c r="A255" s="58" t="str">
        <f t="shared" si="111"/>
        <v/>
      </c>
      <c r="B255" s="46"/>
      <c r="C255" s="47"/>
      <c r="D255" s="47"/>
      <c r="E255" s="48"/>
      <c r="F255" s="49" t="str">
        <f t="shared" si="98"/>
        <v/>
      </c>
      <c r="G255" s="51" t="str">
        <f t="shared" si="99"/>
        <v xml:space="preserve"> </v>
      </c>
      <c r="H255" s="51" t="str">
        <f t="shared" si="100"/>
        <v xml:space="preserve"> </v>
      </c>
      <c r="I255" s="51" t="str">
        <f t="shared" si="101"/>
        <v xml:space="preserve"> </v>
      </c>
      <c r="J255" s="51" t="str">
        <f t="shared" si="84"/>
        <v/>
      </c>
      <c r="K255" s="52" t="str">
        <f t="shared" si="85"/>
        <v/>
      </c>
      <c r="L255" s="52" t="str">
        <f t="shared" si="86"/>
        <v/>
      </c>
      <c r="M255" s="51" t="str">
        <f t="shared" si="102"/>
        <v/>
      </c>
      <c r="N255" s="51" t="str">
        <f t="shared" si="103"/>
        <v/>
      </c>
      <c r="O255" s="62" t="str">
        <f t="shared" si="87"/>
        <v/>
      </c>
      <c r="P255" s="62" t="str">
        <f t="shared" si="88"/>
        <v/>
      </c>
      <c r="Q255" s="62" t="str">
        <f t="shared" si="89"/>
        <v/>
      </c>
      <c r="R255" s="54">
        <f t="shared" si="90"/>
        <v>-60.977362935937101</v>
      </c>
      <c r="S255" s="37" t="s">
        <v>91</v>
      </c>
      <c r="T255" s="55">
        <f t="shared" si="104"/>
        <v>0</v>
      </c>
      <c r="U255" s="56">
        <f t="shared" si="105"/>
        <v>623.06734164920363</v>
      </c>
      <c r="V255" s="56">
        <f t="shared" si="106"/>
        <v>1661.6550540045325</v>
      </c>
      <c r="W255" s="37" t="str">
        <f t="shared" si="91"/>
        <v>N</v>
      </c>
      <c r="X255" s="56">
        <f t="shared" si="107"/>
        <v>-2994.913899084182</v>
      </c>
      <c r="Y255" s="56" t="e">
        <f t="shared" si="92"/>
        <v>#VALUE!</v>
      </c>
      <c r="Z255" s="56" t="e">
        <f t="shared" si="108"/>
        <v>#DIV/0!</v>
      </c>
      <c r="AA255" s="56">
        <f t="shared" si="109"/>
        <v>1E-8</v>
      </c>
      <c r="AB255" s="56">
        <f t="shared" si="110"/>
        <v>0</v>
      </c>
      <c r="AC255" s="38"/>
      <c r="AD255" s="16" t="str">
        <f t="shared" si="93"/>
        <v/>
      </c>
      <c r="AE255" s="6" t="str">
        <f t="shared" si="94"/>
        <v/>
      </c>
      <c r="AF255" s="6" t="str">
        <f t="shared" si="95"/>
        <v/>
      </c>
      <c r="AG255" s="6" t="str">
        <f t="shared" si="96"/>
        <v/>
      </c>
      <c r="AH255" s="6" t="str">
        <f t="shared" si="97"/>
        <v/>
      </c>
    </row>
    <row r="256" spans="1:34">
      <c r="A256" s="58" t="str">
        <f t="shared" si="111"/>
        <v/>
      </c>
      <c r="B256" s="46"/>
      <c r="C256" s="47"/>
      <c r="D256" s="47"/>
      <c r="E256" s="48"/>
      <c r="F256" s="49" t="str">
        <f t="shared" si="98"/>
        <v/>
      </c>
      <c r="G256" s="51" t="str">
        <f t="shared" si="99"/>
        <v xml:space="preserve"> </v>
      </c>
      <c r="H256" s="51" t="str">
        <f t="shared" si="100"/>
        <v xml:space="preserve"> </v>
      </c>
      <c r="I256" s="51" t="str">
        <f t="shared" si="101"/>
        <v xml:space="preserve"> </v>
      </c>
      <c r="J256" s="51" t="str">
        <f t="shared" si="84"/>
        <v/>
      </c>
      <c r="K256" s="52" t="str">
        <f t="shared" si="85"/>
        <v/>
      </c>
      <c r="L256" s="52" t="str">
        <f t="shared" si="86"/>
        <v/>
      </c>
      <c r="M256" s="51" t="str">
        <f t="shared" si="102"/>
        <v/>
      </c>
      <c r="N256" s="51" t="str">
        <f t="shared" si="103"/>
        <v/>
      </c>
      <c r="O256" s="62" t="str">
        <f t="shared" si="87"/>
        <v/>
      </c>
      <c r="P256" s="62" t="str">
        <f t="shared" si="88"/>
        <v/>
      </c>
      <c r="Q256" s="62" t="str">
        <f t="shared" si="89"/>
        <v/>
      </c>
      <c r="R256" s="54">
        <f t="shared" si="90"/>
        <v>-60.977362935937101</v>
      </c>
      <c r="S256" s="37" t="s">
        <v>91</v>
      </c>
      <c r="T256" s="55">
        <f t="shared" si="104"/>
        <v>0</v>
      </c>
      <c r="U256" s="56">
        <f t="shared" si="105"/>
        <v>623.06734164920363</v>
      </c>
      <c r="V256" s="56">
        <f t="shared" si="106"/>
        <v>1661.6550540045325</v>
      </c>
      <c r="W256" s="37" t="str">
        <f t="shared" si="91"/>
        <v>N</v>
      </c>
      <c r="X256" s="56">
        <f t="shared" si="107"/>
        <v>-2994.913899084182</v>
      </c>
      <c r="Y256" s="56" t="e">
        <f t="shared" si="92"/>
        <v>#VALUE!</v>
      </c>
      <c r="Z256" s="56" t="e">
        <f t="shared" si="108"/>
        <v>#DIV/0!</v>
      </c>
      <c r="AA256" s="56">
        <f t="shared" si="109"/>
        <v>1E-8</v>
      </c>
      <c r="AB256" s="56">
        <f t="shared" si="110"/>
        <v>0</v>
      </c>
      <c r="AC256" s="38"/>
      <c r="AD256" s="16" t="str">
        <f t="shared" si="93"/>
        <v/>
      </c>
      <c r="AE256" s="6" t="str">
        <f t="shared" si="94"/>
        <v/>
      </c>
      <c r="AF256" s="6" t="str">
        <f t="shared" si="95"/>
        <v/>
      </c>
      <c r="AG256" s="6" t="str">
        <f t="shared" si="96"/>
        <v/>
      </c>
      <c r="AH256" s="6" t="str">
        <f t="shared" si="97"/>
        <v/>
      </c>
    </row>
    <row r="257" spans="1:34">
      <c r="A257" s="58" t="str">
        <f t="shared" si="111"/>
        <v/>
      </c>
      <c r="B257" s="46"/>
      <c r="C257" s="47"/>
      <c r="D257" s="47"/>
      <c r="E257" s="48"/>
      <c r="F257" s="49" t="str">
        <f t="shared" si="98"/>
        <v/>
      </c>
      <c r="G257" s="51" t="str">
        <f t="shared" si="99"/>
        <v xml:space="preserve"> </v>
      </c>
      <c r="H257" s="51" t="str">
        <f t="shared" si="100"/>
        <v xml:space="preserve"> </v>
      </c>
      <c r="I257" s="51" t="str">
        <f t="shared" si="101"/>
        <v xml:space="preserve"> </v>
      </c>
      <c r="J257" s="51" t="str">
        <f t="shared" si="84"/>
        <v/>
      </c>
      <c r="K257" s="52" t="str">
        <f t="shared" si="85"/>
        <v/>
      </c>
      <c r="L257" s="52" t="str">
        <f t="shared" si="86"/>
        <v/>
      </c>
      <c r="M257" s="51" t="str">
        <f t="shared" si="102"/>
        <v/>
      </c>
      <c r="N257" s="51" t="str">
        <f t="shared" si="103"/>
        <v/>
      </c>
      <c r="O257" s="62" t="str">
        <f t="shared" si="87"/>
        <v/>
      </c>
      <c r="P257" s="62" t="str">
        <f t="shared" si="88"/>
        <v/>
      </c>
      <c r="Q257" s="62" t="str">
        <f t="shared" si="89"/>
        <v/>
      </c>
      <c r="R257" s="54">
        <f t="shared" si="90"/>
        <v>-60.977362935937101</v>
      </c>
      <c r="S257" s="37" t="s">
        <v>91</v>
      </c>
      <c r="T257" s="55">
        <f t="shared" si="104"/>
        <v>0</v>
      </c>
      <c r="U257" s="56">
        <f t="shared" si="105"/>
        <v>623.06734164920363</v>
      </c>
      <c r="V257" s="56">
        <f t="shared" si="106"/>
        <v>1661.6550540045325</v>
      </c>
      <c r="W257" s="37" t="str">
        <f t="shared" si="91"/>
        <v>N</v>
      </c>
      <c r="X257" s="56">
        <f t="shared" si="107"/>
        <v>-2994.913899084182</v>
      </c>
      <c r="Y257" s="56" t="e">
        <f t="shared" si="92"/>
        <v>#VALUE!</v>
      </c>
      <c r="Z257" s="56" t="e">
        <f t="shared" si="108"/>
        <v>#DIV/0!</v>
      </c>
      <c r="AA257" s="56">
        <f t="shared" si="109"/>
        <v>1E-8</v>
      </c>
      <c r="AB257" s="56">
        <f t="shared" si="110"/>
        <v>0</v>
      </c>
      <c r="AC257" s="38"/>
      <c r="AD257" s="16" t="str">
        <f t="shared" si="93"/>
        <v/>
      </c>
      <c r="AE257" s="6" t="str">
        <f t="shared" si="94"/>
        <v/>
      </c>
      <c r="AF257" s="6" t="str">
        <f t="shared" si="95"/>
        <v/>
      </c>
      <c r="AG257" s="6" t="str">
        <f t="shared" si="96"/>
        <v/>
      </c>
      <c r="AH257" s="6" t="str">
        <f t="shared" si="97"/>
        <v/>
      </c>
    </row>
    <row r="258" spans="1:34">
      <c r="A258" s="58" t="str">
        <f t="shared" si="111"/>
        <v/>
      </c>
      <c r="B258" s="46"/>
      <c r="C258" s="47"/>
      <c r="D258" s="47"/>
      <c r="E258" s="48"/>
      <c r="F258" s="49" t="str">
        <f t="shared" si="98"/>
        <v/>
      </c>
      <c r="G258" s="51" t="str">
        <f t="shared" si="99"/>
        <v xml:space="preserve"> </v>
      </c>
      <c r="H258" s="51" t="str">
        <f t="shared" si="100"/>
        <v xml:space="preserve"> </v>
      </c>
      <c r="I258" s="51" t="str">
        <f t="shared" si="101"/>
        <v xml:space="preserve"> </v>
      </c>
      <c r="J258" s="51" t="str">
        <f t="shared" si="84"/>
        <v/>
      </c>
      <c r="K258" s="52" t="str">
        <f t="shared" si="85"/>
        <v/>
      </c>
      <c r="L258" s="52" t="str">
        <f t="shared" si="86"/>
        <v/>
      </c>
      <c r="M258" s="51" t="str">
        <f t="shared" si="102"/>
        <v/>
      </c>
      <c r="N258" s="51" t="str">
        <f t="shared" si="103"/>
        <v/>
      </c>
      <c r="O258" s="62" t="str">
        <f t="shared" si="87"/>
        <v/>
      </c>
      <c r="P258" s="62" t="str">
        <f t="shared" si="88"/>
        <v/>
      </c>
      <c r="Q258" s="62" t="str">
        <f t="shared" si="89"/>
        <v/>
      </c>
      <c r="R258" s="54">
        <f t="shared" si="90"/>
        <v>-60.977362935937101</v>
      </c>
      <c r="S258" s="37" t="s">
        <v>91</v>
      </c>
      <c r="T258" s="55">
        <f t="shared" si="104"/>
        <v>0</v>
      </c>
      <c r="U258" s="56">
        <f t="shared" si="105"/>
        <v>623.06734164920363</v>
      </c>
      <c r="V258" s="56">
        <f t="shared" si="106"/>
        <v>1661.6550540045325</v>
      </c>
      <c r="W258" s="37" t="str">
        <f t="shared" si="91"/>
        <v>N</v>
      </c>
      <c r="X258" s="56">
        <f t="shared" si="107"/>
        <v>-2994.913899084182</v>
      </c>
      <c r="Y258" s="56" t="e">
        <f t="shared" si="92"/>
        <v>#VALUE!</v>
      </c>
      <c r="Z258" s="56" t="e">
        <f t="shared" si="108"/>
        <v>#DIV/0!</v>
      </c>
      <c r="AA258" s="56">
        <f t="shared" si="109"/>
        <v>1E-8</v>
      </c>
      <c r="AB258" s="56">
        <f t="shared" si="110"/>
        <v>0</v>
      </c>
      <c r="AC258" s="38"/>
      <c r="AD258" s="16" t="str">
        <f t="shared" si="93"/>
        <v/>
      </c>
      <c r="AE258" s="6" t="str">
        <f t="shared" si="94"/>
        <v/>
      </c>
      <c r="AF258" s="6" t="str">
        <f t="shared" si="95"/>
        <v/>
      </c>
      <c r="AG258" s="6" t="str">
        <f t="shared" si="96"/>
        <v/>
      </c>
      <c r="AH258" s="6" t="str">
        <f t="shared" si="97"/>
        <v/>
      </c>
    </row>
    <row r="259" spans="1:34">
      <c r="A259" s="58" t="str">
        <f t="shared" si="111"/>
        <v/>
      </c>
      <c r="B259" s="46"/>
      <c r="C259" s="47"/>
      <c r="D259" s="47"/>
      <c r="E259" s="48"/>
      <c r="F259" s="49" t="str">
        <f t="shared" si="98"/>
        <v/>
      </c>
      <c r="G259" s="51" t="str">
        <f t="shared" si="99"/>
        <v xml:space="preserve"> </v>
      </c>
      <c r="H259" s="51" t="str">
        <f t="shared" si="100"/>
        <v xml:space="preserve"> </v>
      </c>
      <c r="I259" s="51" t="str">
        <f t="shared" si="101"/>
        <v xml:space="preserve"> </v>
      </c>
      <c r="J259" s="51" t="str">
        <f t="shared" si="84"/>
        <v/>
      </c>
      <c r="K259" s="52" t="str">
        <f t="shared" si="85"/>
        <v/>
      </c>
      <c r="L259" s="52" t="str">
        <f t="shared" si="86"/>
        <v/>
      </c>
      <c r="M259" s="51" t="str">
        <f t="shared" si="102"/>
        <v/>
      </c>
      <c r="N259" s="51" t="str">
        <f t="shared" si="103"/>
        <v/>
      </c>
      <c r="O259" s="62" t="str">
        <f t="shared" si="87"/>
        <v/>
      </c>
      <c r="P259" s="62" t="str">
        <f t="shared" si="88"/>
        <v/>
      </c>
      <c r="Q259" s="62" t="str">
        <f t="shared" si="89"/>
        <v/>
      </c>
      <c r="R259" s="54">
        <f t="shared" si="90"/>
        <v>-60.977362935937101</v>
      </c>
      <c r="S259" s="37" t="s">
        <v>91</v>
      </c>
      <c r="T259" s="55">
        <f t="shared" si="104"/>
        <v>0</v>
      </c>
      <c r="U259" s="56">
        <f t="shared" si="105"/>
        <v>623.06734164920363</v>
      </c>
      <c r="V259" s="56">
        <f t="shared" si="106"/>
        <v>1661.6550540045325</v>
      </c>
      <c r="W259" s="37" t="str">
        <f t="shared" si="91"/>
        <v>N</v>
      </c>
      <c r="X259" s="56">
        <f t="shared" si="107"/>
        <v>-2994.913899084182</v>
      </c>
      <c r="Y259" s="56" t="e">
        <f t="shared" si="92"/>
        <v>#VALUE!</v>
      </c>
      <c r="Z259" s="56" t="e">
        <f t="shared" si="108"/>
        <v>#DIV/0!</v>
      </c>
      <c r="AA259" s="56">
        <f t="shared" si="109"/>
        <v>1E-8</v>
      </c>
      <c r="AB259" s="56">
        <f t="shared" si="110"/>
        <v>0</v>
      </c>
      <c r="AC259" s="38"/>
      <c r="AD259" s="16" t="str">
        <f t="shared" si="93"/>
        <v/>
      </c>
      <c r="AE259" s="6" t="str">
        <f t="shared" si="94"/>
        <v/>
      </c>
      <c r="AF259" s="6" t="str">
        <f t="shared" si="95"/>
        <v/>
      </c>
      <c r="AG259" s="6" t="str">
        <f t="shared" si="96"/>
        <v/>
      </c>
      <c r="AH259" s="6" t="str">
        <f t="shared" si="97"/>
        <v/>
      </c>
    </row>
    <row r="260" spans="1:34">
      <c r="A260" s="58" t="str">
        <f t="shared" si="111"/>
        <v/>
      </c>
      <c r="B260" s="46"/>
      <c r="C260" s="47"/>
      <c r="D260" s="47"/>
      <c r="E260" s="48"/>
      <c r="F260" s="49" t="str">
        <f t="shared" si="98"/>
        <v/>
      </c>
      <c r="G260" s="51" t="str">
        <f t="shared" si="99"/>
        <v xml:space="preserve"> </v>
      </c>
      <c r="H260" s="51" t="str">
        <f t="shared" si="100"/>
        <v xml:space="preserve"> </v>
      </c>
      <c r="I260" s="51" t="str">
        <f t="shared" si="101"/>
        <v xml:space="preserve"> </v>
      </c>
      <c r="J260" s="51" t="str">
        <f t="shared" si="84"/>
        <v/>
      </c>
      <c r="K260" s="52" t="str">
        <f t="shared" si="85"/>
        <v/>
      </c>
      <c r="L260" s="52" t="str">
        <f t="shared" si="86"/>
        <v/>
      </c>
      <c r="M260" s="51" t="str">
        <f t="shared" si="102"/>
        <v/>
      </c>
      <c r="N260" s="51" t="str">
        <f t="shared" si="103"/>
        <v/>
      </c>
      <c r="O260" s="62" t="str">
        <f t="shared" si="87"/>
        <v/>
      </c>
      <c r="P260" s="62" t="str">
        <f t="shared" si="88"/>
        <v/>
      </c>
      <c r="Q260" s="62" t="str">
        <f t="shared" si="89"/>
        <v/>
      </c>
      <c r="R260" s="54">
        <f t="shared" si="90"/>
        <v>-60.977362935937101</v>
      </c>
      <c r="S260" s="37" t="s">
        <v>91</v>
      </c>
      <c r="T260" s="55">
        <f t="shared" si="104"/>
        <v>0</v>
      </c>
      <c r="U260" s="56">
        <f t="shared" si="105"/>
        <v>623.06734164920363</v>
      </c>
      <c r="V260" s="56">
        <f t="shared" si="106"/>
        <v>1661.6550540045325</v>
      </c>
      <c r="W260" s="37" t="str">
        <f t="shared" si="91"/>
        <v>N</v>
      </c>
      <c r="X260" s="56">
        <f t="shared" si="107"/>
        <v>-2994.913899084182</v>
      </c>
      <c r="Y260" s="56" t="e">
        <f t="shared" si="92"/>
        <v>#VALUE!</v>
      </c>
      <c r="Z260" s="56" t="e">
        <f t="shared" si="108"/>
        <v>#DIV/0!</v>
      </c>
      <c r="AA260" s="56">
        <f t="shared" si="109"/>
        <v>1E-8</v>
      </c>
      <c r="AB260" s="56">
        <f t="shared" si="110"/>
        <v>0</v>
      </c>
      <c r="AC260" s="38"/>
      <c r="AD260" s="16" t="str">
        <f t="shared" si="93"/>
        <v/>
      </c>
      <c r="AE260" s="6" t="str">
        <f t="shared" si="94"/>
        <v/>
      </c>
      <c r="AF260" s="6" t="str">
        <f t="shared" si="95"/>
        <v/>
      </c>
      <c r="AG260" s="6" t="str">
        <f t="shared" si="96"/>
        <v/>
      </c>
      <c r="AH260" s="6" t="str">
        <f t="shared" si="97"/>
        <v/>
      </c>
    </row>
    <row r="261" spans="1:34">
      <c r="A261" s="58" t="str">
        <f t="shared" si="111"/>
        <v/>
      </c>
      <c r="B261" s="46"/>
      <c r="C261" s="47"/>
      <c r="D261" s="47"/>
      <c r="E261" s="48"/>
      <c r="F261" s="49" t="str">
        <f t="shared" si="98"/>
        <v/>
      </c>
      <c r="G261" s="51" t="str">
        <f t="shared" si="99"/>
        <v xml:space="preserve"> </v>
      </c>
      <c r="H261" s="51" t="str">
        <f t="shared" si="100"/>
        <v xml:space="preserve"> </v>
      </c>
      <c r="I261" s="51" t="str">
        <f t="shared" si="101"/>
        <v xml:space="preserve"> </v>
      </c>
      <c r="J261" s="51" t="str">
        <f t="shared" si="84"/>
        <v/>
      </c>
      <c r="K261" s="52" t="str">
        <f t="shared" si="85"/>
        <v/>
      </c>
      <c r="L261" s="52" t="str">
        <f t="shared" si="86"/>
        <v/>
      </c>
      <c r="M261" s="51" t="str">
        <f t="shared" si="102"/>
        <v/>
      </c>
      <c r="N261" s="51" t="str">
        <f t="shared" si="103"/>
        <v/>
      </c>
      <c r="O261" s="62" t="str">
        <f t="shared" si="87"/>
        <v/>
      </c>
      <c r="P261" s="62" t="str">
        <f t="shared" si="88"/>
        <v/>
      </c>
      <c r="Q261" s="62" t="str">
        <f t="shared" si="89"/>
        <v/>
      </c>
      <c r="R261" s="54">
        <f t="shared" si="90"/>
        <v>-60.977362935937101</v>
      </c>
      <c r="S261" s="37" t="s">
        <v>91</v>
      </c>
      <c r="T261" s="55">
        <f t="shared" si="104"/>
        <v>0</v>
      </c>
      <c r="U261" s="56">
        <f t="shared" si="105"/>
        <v>623.06734164920363</v>
      </c>
      <c r="V261" s="56">
        <f t="shared" si="106"/>
        <v>1661.6550540045325</v>
      </c>
      <c r="W261" s="37" t="str">
        <f t="shared" si="91"/>
        <v>N</v>
      </c>
      <c r="X261" s="56">
        <f t="shared" si="107"/>
        <v>-2994.913899084182</v>
      </c>
      <c r="Y261" s="56" t="e">
        <f t="shared" si="92"/>
        <v>#VALUE!</v>
      </c>
      <c r="Z261" s="56" t="e">
        <f t="shared" si="108"/>
        <v>#DIV/0!</v>
      </c>
      <c r="AA261" s="56">
        <f t="shared" si="109"/>
        <v>1E-8</v>
      </c>
      <c r="AB261" s="56">
        <f t="shared" si="110"/>
        <v>0</v>
      </c>
      <c r="AC261" s="38"/>
      <c r="AD261" s="16" t="str">
        <f t="shared" si="93"/>
        <v/>
      </c>
      <c r="AE261" s="6" t="str">
        <f t="shared" si="94"/>
        <v/>
      </c>
      <c r="AF261" s="6" t="str">
        <f t="shared" si="95"/>
        <v/>
      </c>
      <c r="AG261" s="6" t="str">
        <f t="shared" si="96"/>
        <v/>
      </c>
      <c r="AH261" s="6" t="str">
        <f t="shared" si="97"/>
        <v/>
      </c>
    </row>
    <row r="262" spans="1:34">
      <c r="A262" s="58" t="str">
        <f t="shared" si="111"/>
        <v/>
      </c>
      <c r="B262" s="46"/>
      <c r="C262" s="47"/>
      <c r="D262" s="47"/>
      <c r="E262" s="48"/>
      <c r="F262" s="49" t="str">
        <f t="shared" si="98"/>
        <v/>
      </c>
      <c r="G262" s="51" t="str">
        <f t="shared" si="99"/>
        <v xml:space="preserve"> </v>
      </c>
      <c r="H262" s="51" t="str">
        <f t="shared" si="100"/>
        <v xml:space="preserve"> </v>
      </c>
      <c r="I262" s="51" t="str">
        <f t="shared" si="101"/>
        <v xml:space="preserve"> </v>
      </c>
      <c r="J262" s="51" t="str">
        <f t="shared" si="84"/>
        <v/>
      </c>
      <c r="K262" s="52" t="str">
        <f t="shared" si="85"/>
        <v/>
      </c>
      <c r="L262" s="52" t="str">
        <f t="shared" si="86"/>
        <v/>
      </c>
      <c r="M262" s="51" t="str">
        <f t="shared" si="102"/>
        <v/>
      </c>
      <c r="N262" s="51" t="str">
        <f t="shared" si="103"/>
        <v/>
      </c>
      <c r="O262" s="62" t="str">
        <f t="shared" si="87"/>
        <v/>
      </c>
      <c r="P262" s="62" t="str">
        <f t="shared" si="88"/>
        <v/>
      </c>
      <c r="Q262" s="62" t="str">
        <f t="shared" si="89"/>
        <v/>
      </c>
      <c r="R262" s="54">
        <f t="shared" si="90"/>
        <v>-60.977362935937101</v>
      </c>
      <c r="S262" s="37" t="s">
        <v>91</v>
      </c>
      <c r="T262" s="55">
        <f t="shared" si="104"/>
        <v>0</v>
      </c>
      <c r="U262" s="56">
        <f t="shared" si="105"/>
        <v>623.06734164920363</v>
      </c>
      <c r="V262" s="56">
        <f t="shared" si="106"/>
        <v>1661.6550540045325</v>
      </c>
      <c r="W262" s="37" t="str">
        <f t="shared" si="91"/>
        <v>N</v>
      </c>
      <c r="X262" s="56">
        <f t="shared" si="107"/>
        <v>-2994.913899084182</v>
      </c>
      <c r="Y262" s="56" t="e">
        <f t="shared" si="92"/>
        <v>#VALUE!</v>
      </c>
      <c r="Z262" s="56" t="e">
        <f t="shared" si="108"/>
        <v>#DIV/0!</v>
      </c>
      <c r="AA262" s="56">
        <f t="shared" si="109"/>
        <v>1E-8</v>
      </c>
      <c r="AB262" s="56">
        <f t="shared" si="110"/>
        <v>0</v>
      </c>
      <c r="AC262" s="38"/>
      <c r="AD262" s="16" t="str">
        <f t="shared" si="93"/>
        <v/>
      </c>
      <c r="AE262" s="6" t="str">
        <f t="shared" si="94"/>
        <v/>
      </c>
      <c r="AF262" s="6" t="str">
        <f t="shared" si="95"/>
        <v/>
      </c>
      <c r="AG262" s="6" t="str">
        <f t="shared" si="96"/>
        <v/>
      </c>
      <c r="AH262" s="6" t="str">
        <f t="shared" si="97"/>
        <v/>
      </c>
    </row>
    <row r="263" spans="1:34">
      <c r="A263" s="58" t="str">
        <f t="shared" si="111"/>
        <v/>
      </c>
      <c r="B263" s="46"/>
      <c r="C263" s="47"/>
      <c r="D263" s="47"/>
      <c r="E263" s="48"/>
      <c r="F263" s="49" t="str">
        <f t="shared" si="98"/>
        <v/>
      </c>
      <c r="G263" s="51" t="str">
        <f t="shared" si="99"/>
        <v xml:space="preserve"> </v>
      </c>
      <c r="H263" s="51" t="str">
        <f t="shared" si="100"/>
        <v xml:space="preserve"> </v>
      </c>
      <c r="I263" s="51" t="str">
        <f t="shared" si="101"/>
        <v xml:space="preserve"> </v>
      </c>
      <c r="J263" s="51" t="str">
        <f t="shared" si="84"/>
        <v/>
      </c>
      <c r="K263" s="52" t="str">
        <f t="shared" si="85"/>
        <v/>
      </c>
      <c r="L263" s="52" t="str">
        <f t="shared" si="86"/>
        <v/>
      </c>
      <c r="M263" s="51" t="str">
        <f t="shared" si="102"/>
        <v/>
      </c>
      <c r="N263" s="51" t="str">
        <f t="shared" si="103"/>
        <v/>
      </c>
      <c r="O263" s="62" t="str">
        <f t="shared" si="87"/>
        <v/>
      </c>
      <c r="P263" s="62" t="str">
        <f t="shared" si="88"/>
        <v/>
      </c>
      <c r="Q263" s="62" t="str">
        <f t="shared" si="89"/>
        <v/>
      </c>
      <c r="R263" s="54">
        <f t="shared" si="90"/>
        <v>-60.977362935937101</v>
      </c>
      <c r="S263" s="37" t="s">
        <v>91</v>
      </c>
      <c r="T263" s="55">
        <f t="shared" si="104"/>
        <v>0</v>
      </c>
      <c r="U263" s="56">
        <f t="shared" si="105"/>
        <v>623.06734164920363</v>
      </c>
      <c r="V263" s="56">
        <f t="shared" si="106"/>
        <v>1661.6550540045325</v>
      </c>
      <c r="W263" s="37" t="str">
        <f t="shared" si="91"/>
        <v>N</v>
      </c>
      <c r="X263" s="56">
        <f t="shared" si="107"/>
        <v>-2994.913899084182</v>
      </c>
      <c r="Y263" s="56" t="e">
        <f t="shared" si="92"/>
        <v>#VALUE!</v>
      </c>
      <c r="Z263" s="56" t="e">
        <f t="shared" si="108"/>
        <v>#DIV/0!</v>
      </c>
      <c r="AA263" s="56">
        <f t="shared" si="109"/>
        <v>1E-8</v>
      </c>
      <c r="AB263" s="56">
        <f t="shared" si="110"/>
        <v>0</v>
      </c>
      <c r="AC263" s="38"/>
      <c r="AD263" s="16" t="str">
        <f t="shared" si="93"/>
        <v/>
      </c>
      <c r="AE263" s="6" t="str">
        <f t="shared" si="94"/>
        <v/>
      </c>
      <c r="AF263" s="6" t="str">
        <f t="shared" si="95"/>
        <v/>
      </c>
      <c r="AG263" s="6" t="str">
        <f t="shared" si="96"/>
        <v/>
      </c>
      <c r="AH263" s="6" t="str">
        <f t="shared" si="97"/>
        <v/>
      </c>
    </row>
    <row r="264" spans="1:34">
      <c r="A264" s="58" t="str">
        <f t="shared" si="111"/>
        <v/>
      </c>
      <c r="B264" s="46"/>
      <c r="C264" s="47"/>
      <c r="D264" s="47"/>
      <c r="E264" s="48"/>
      <c r="F264" s="49" t="str">
        <f t="shared" si="98"/>
        <v/>
      </c>
      <c r="G264" s="51" t="str">
        <f t="shared" si="99"/>
        <v xml:space="preserve"> </v>
      </c>
      <c r="H264" s="51" t="str">
        <f t="shared" si="100"/>
        <v xml:space="preserve"> </v>
      </c>
      <c r="I264" s="51" t="str">
        <f t="shared" si="101"/>
        <v xml:space="preserve"> </v>
      </c>
      <c r="J264" s="51" t="str">
        <f t="shared" si="84"/>
        <v/>
      </c>
      <c r="K264" s="52" t="str">
        <f t="shared" si="85"/>
        <v/>
      </c>
      <c r="L264" s="52" t="str">
        <f t="shared" si="86"/>
        <v/>
      </c>
      <c r="M264" s="51" t="str">
        <f t="shared" si="102"/>
        <v/>
      </c>
      <c r="N264" s="51" t="str">
        <f t="shared" si="103"/>
        <v/>
      </c>
      <c r="O264" s="62" t="str">
        <f t="shared" si="87"/>
        <v/>
      </c>
      <c r="P264" s="62" t="str">
        <f t="shared" si="88"/>
        <v/>
      </c>
      <c r="Q264" s="62" t="str">
        <f t="shared" si="89"/>
        <v/>
      </c>
      <c r="R264" s="54">
        <f t="shared" si="90"/>
        <v>-60.977362935937101</v>
      </c>
      <c r="S264" s="37" t="s">
        <v>91</v>
      </c>
      <c r="T264" s="55">
        <f t="shared" si="104"/>
        <v>0</v>
      </c>
      <c r="U264" s="56">
        <f t="shared" si="105"/>
        <v>623.06734164920363</v>
      </c>
      <c r="V264" s="56">
        <f t="shared" si="106"/>
        <v>1661.6550540045325</v>
      </c>
      <c r="W264" s="37" t="str">
        <f t="shared" si="91"/>
        <v>N</v>
      </c>
      <c r="X264" s="56">
        <f t="shared" si="107"/>
        <v>-2994.913899084182</v>
      </c>
      <c r="Y264" s="56" t="e">
        <f t="shared" si="92"/>
        <v>#VALUE!</v>
      </c>
      <c r="Z264" s="56" t="e">
        <f t="shared" si="108"/>
        <v>#DIV/0!</v>
      </c>
      <c r="AA264" s="56">
        <f t="shared" si="109"/>
        <v>1E-8</v>
      </c>
      <c r="AB264" s="56">
        <f t="shared" si="110"/>
        <v>0</v>
      </c>
      <c r="AC264" s="38"/>
      <c r="AD264" s="16" t="str">
        <f t="shared" si="93"/>
        <v/>
      </c>
      <c r="AE264" s="6" t="str">
        <f t="shared" si="94"/>
        <v/>
      </c>
      <c r="AF264" s="6" t="str">
        <f t="shared" si="95"/>
        <v/>
      </c>
      <c r="AG264" s="6" t="str">
        <f t="shared" si="96"/>
        <v/>
      </c>
      <c r="AH264" s="6" t="str">
        <f t="shared" si="97"/>
        <v/>
      </c>
    </row>
    <row r="265" spans="1:34">
      <c r="A265" s="58" t="str">
        <f t="shared" si="111"/>
        <v/>
      </c>
      <c r="B265" s="46"/>
      <c r="C265" s="47"/>
      <c r="D265" s="47"/>
      <c r="E265" s="48"/>
      <c r="F265" s="49" t="str">
        <f t="shared" si="98"/>
        <v/>
      </c>
      <c r="G265" s="51" t="str">
        <f t="shared" si="99"/>
        <v xml:space="preserve"> </v>
      </c>
      <c r="H265" s="51" t="str">
        <f t="shared" si="100"/>
        <v xml:space="preserve"> </v>
      </c>
      <c r="I265" s="51" t="str">
        <f t="shared" si="101"/>
        <v xml:space="preserve"> </v>
      </c>
      <c r="J265" s="51" t="str">
        <f t="shared" si="84"/>
        <v/>
      </c>
      <c r="K265" s="52" t="str">
        <f t="shared" si="85"/>
        <v/>
      </c>
      <c r="L265" s="52" t="str">
        <f t="shared" si="86"/>
        <v/>
      </c>
      <c r="M265" s="51" t="str">
        <f t="shared" si="102"/>
        <v/>
      </c>
      <c r="N265" s="51" t="str">
        <f t="shared" si="103"/>
        <v/>
      </c>
      <c r="O265" s="62" t="str">
        <f t="shared" si="87"/>
        <v/>
      </c>
      <c r="P265" s="62" t="str">
        <f t="shared" si="88"/>
        <v/>
      </c>
      <c r="Q265" s="62" t="str">
        <f t="shared" si="89"/>
        <v/>
      </c>
      <c r="R265" s="54">
        <f t="shared" si="90"/>
        <v>-60.977362935937101</v>
      </c>
      <c r="S265" s="37" t="s">
        <v>91</v>
      </c>
      <c r="T265" s="55">
        <f t="shared" si="104"/>
        <v>0</v>
      </c>
      <c r="U265" s="56">
        <f t="shared" si="105"/>
        <v>623.06734164920363</v>
      </c>
      <c r="V265" s="56">
        <f t="shared" si="106"/>
        <v>1661.6550540045325</v>
      </c>
      <c r="W265" s="37" t="str">
        <f t="shared" si="91"/>
        <v>N</v>
      </c>
      <c r="X265" s="56">
        <f t="shared" si="107"/>
        <v>-2994.913899084182</v>
      </c>
      <c r="Y265" s="56" t="e">
        <f t="shared" si="92"/>
        <v>#VALUE!</v>
      </c>
      <c r="Z265" s="56" t="e">
        <f t="shared" si="108"/>
        <v>#DIV/0!</v>
      </c>
      <c r="AA265" s="56">
        <f t="shared" si="109"/>
        <v>1E-8</v>
      </c>
      <c r="AB265" s="56">
        <f t="shared" si="110"/>
        <v>0</v>
      </c>
      <c r="AC265" s="38"/>
      <c r="AD265" s="16" t="str">
        <f t="shared" si="93"/>
        <v/>
      </c>
      <c r="AE265" s="6" t="str">
        <f t="shared" si="94"/>
        <v/>
      </c>
      <c r="AF265" s="6" t="str">
        <f t="shared" si="95"/>
        <v/>
      </c>
      <c r="AG265" s="6" t="str">
        <f t="shared" si="96"/>
        <v/>
      </c>
      <c r="AH265" s="6" t="str">
        <f t="shared" si="97"/>
        <v/>
      </c>
    </row>
    <row r="266" spans="1:34">
      <c r="A266" s="58" t="str">
        <f t="shared" si="111"/>
        <v/>
      </c>
      <c r="B266" s="46"/>
      <c r="C266" s="47"/>
      <c r="D266" s="47"/>
      <c r="E266" s="48"/>
      <c r="F266" s="49" t="str">
        <f t="shared" si="98"/>
        <v/>
      </c>
      <c r="G266" s="51" t="str">
        <f t="shared" si="99"/>
        <v xml:space="preserve"> </v>
      </c>
      <c r="H266" s="51" t="str">
        <f t="shared" si="100"/>
        <v xml:space="preserve"> </v>
      </c>
      <c r="I266" s="51" t="str">
        <f t="shared" si="101"/>
        <v xml:space="preserve"> </v>
      </c>
      <c r="J266" s="51" t="str">
        <f t="shared" si="84"/>
        <v/>
      </c>
      <c r="K266" s="52" t="str">
        <f t="shared" si="85"/>
        <v/>
      </c>
      <c r="L266" s="52" t="str">
        <f t="shared" si="86"/>
        <v/>
      </c>
      <c r="M266" s="51" t="str">
        <f t="shared" si="102"/>
        <v/>
      </c>
      <c r="N266" s="51" t="str">
        <f t="shared" si="103"/>
        <v/>
      </c>
      <c r="O266" s="62" t="str">
        <f t="shared" si="87"/>
        <v/>
      </c>
      <c r="P266" s="62" t="str">
        <f t="shared" si="88"/>
        <v/>
      </c>
      <c r="Q266" s="62" t="str">
        <f t="shared" si="89"/>
        <v/>
      </c>
      <c r="R266" s="54">
        <f t="shared" si="90"/>
        <v>-60.977362935937101</v>
      </c>
      <c r="S266" s="37" t="s">
        <v>91</v>
      </c>
      <c r="T266" s="55">
        <f t="shared" si="104"/>
        <v>0</v>
      </c>
      <c r="U266" s="56">
        <f t="shared" si="105"/>
        <v>623.06734164920363</v>
      </c>
      <c r="V266" s="56">
        <f t="shared" si="106"/>
        <v>1661.6550540045325</v>
      </c>
      <c r="W266" s="37" t="str">
        <f t="shared" si="91"/>
        <v>N</v>
      </c>
      <c r="X266" s="56">
        <f t="shared" si="107"/>
        <v>-2994.913899084182</v>
      </c>
      <c r="Y266" s="56" t="e">
        <f t="shared" si="92"/>
        <v>#VALUE!</v>
      </c>
      <c r="Z266" s="56" t="e">
        <f t="shared" si="108"/>
        <v>#DIV/0!</v>
      </c>
      <c r="AA266" s="56">
        <f t="shared" si="109"/>
        <v>1E-8</v>
      </c>
      <c r="AB266" s="56">
        <f t="shared" si="110"/>
        <v>0</v>
      </c>
      <c r="AC266" s="38"/>
      <c r="AD266" s="16" t="str">
        <f t="shared" si="93"/>
        <v/>
      </c>
      <c r="AE266" s="6" t="str">
        <f t="shared" si="94"/>
        <v/>
      </c>
      <c r="AF266" s="6" t="str">
        <f t="shared" si="95"/>
        <v/>
      </c>
      <c r="AG266" s="6" t="str">
        <f t="shared" si="96"/>
        <v/>
      </c>
      <c r="AH266" s="6" t="str">
        <f t="shared" si="97"/>
        <v/>
      </c>
    </row>
    <row r="267" spans="1:34">
      <c r="A267" s="58" t="str">
        <f t="shared" si="111"/>
        <v/>
      </c>
      <c r="B267" s="46"/>
      <c r="C267" s="47"/>
      <c r="D267" s="47"/>
      <c r="E267" s="48"/>
      <c r="F267" s="49" t="str">
        <f t="shared" si="98"/>
        <v/>
      </c>
      <c r="G267" s="51" t="str">
        <f t="shared" si="99"/>
        <v xml:space="preserve"> </v>
      </c>
      <c r="H267" s="51" t="str">
        <f t="shared" si="100"/>
        <v xml:space="preserve"> </v>
      </c>
      <c r="I267" s="51" t="str">
        <f t="shared" si="101"/>
        <v xml:space="preserve"> </v>
      </c>
      <c r="J267" s="51" t="str">
        <f t="shared" si="84"/>
        <v/>
      </c>
      <c r="K267" s="52" t="str">
        <f t="shared" si="85"/>
        <v/>
      </c>
      <c r="L267" s="52" t="str">
        <f t="shared" si="86"/>
        <v/>
      </c>
      <c r="M267" s="51" t="str">
        <f t="shared" si="102"/>
        <v/>
      </c>
      <c r="N267" s="51" t="str">
        <f t="shared" si="103"/>
        <v/>
      </c>
      <c r="O267" s="62" t="str">
        <f t="shared" si="87"/>
        <v/>
      </c>
      <c r="P267" s="62" t="str">
        <f t="shared" si="88"/>
        <v/>
      </c>
      <c r="Q267" s="62" t="str">
        <f t="shared" si="89"/>
        <v/>
      </c>
      <c r="R267" s="54">
        <f t="shared" si="90"/>
        <v>-60.977362935937101</v>
      </c>
      <c r="S267" s="37" t="s">
        <v>91</v>
      </c>
      <c r="T267" s="55">
        <f t="shared" si="104"/>
        <v>0</v>
      </c>
      <c r="U267" s="56">
        <f t="shared" si="105"/>
        <v>623.06734164920363</v>
      </c>
      <c r="V267" s="56">
        <f t="shared" si="106"/>
        <v>1661.6550540045325</v>
      </c>
      <c r="W267" s="37" t="str">
        <f t="shared" si="91"/>
        <v>N</v>
      </c>
      <c r="X267" s="56">
        <f t="shared" si="107"/>
        <v>-2994.913899084182</v>
      </c>
      <c r="Y267" s="56" t="e">
        <f t="shared" si="92"/>
        <v>#VALUE!</v>
      </c>
      <c r="Z267" s="56" t="e">
        <f t="shared" si="108"/>
        <v>#DIV/0!</v>
      </c>
      <c r="AA267" s="56">
        <f t="shared" si="109"/>
        <v>1E-8</v>
      </c>
      <c r="AB267" s="56">
        <f t="shared" si="110"/>
        <v>0</v>
      </c>
      <c r="AC267" s="38"/>
      <c r="AD267" s="16" t="str">
        <f t="shared" si="93"/>
        <v/>
      </c>
      <c r="AE267" s="6" t="str">
        <f t="shared" si="94"/>
        <v/>
      </c>
      <c r="AF267" s="6" t="str">
        <f t="shared" si="95"/>
        <v/>
      </c>
      <c r="AG267" s="6" t="str">
        <f t="shared" si="96"/>
        <v/>
      </c>
      <c r="AH267" s="6" t="str">
        <f t="shared" si="97"/>
        <v/>
      </c>
    </row>
    <row r="268" spans="1:34">
      <c r="A268" s="58" t="str">
        <f t="shared" si="111"/>
        <v/>
      </c>
      <c r="B268" s="46"/>
      <c r="C268" s="47"/>
      <c r="D268" s="47"/>
      <c r="E268" s="48"/>
      <c r="F268" s="49" t="str">
        <f t="shared" si="98"/>
        <v/>
      </c>
      <c r="G268" s="51" t="str">
        <f t="shared" si="99"/>
        <v xml:space="preserve"> </v>
      </c>
      <c r="H268" s="51" t="str">
        <f t="shared" si="100"/>
        <v xml:space="preserve"> </v>
      </c>
      <c r="I268" s="51" t="str">
        <f t="shared" si="101"/>
        <v xml:space="preserve"> </v>
      </c>
      <c r="J268" s="51" t="str">
        <f t="shared" si="84"/>
        <v/>
      </c>
      <c r="K268" s="52" t="str">
        <f t="shared" si="85"/>
        <v/>
      </c>
      <c r="L268" s="52" t="str">
        <f t="shared" si="86"/>
        <v/>
      </c>
      <c r="M268" s="51" t="str">
        <f t="shared" si="102"/>
        <v/>
      </c>
      <c r="N268" s="51" t="str">
        <f t="shared" si="103"/>
        <v/>
      </c>
      <c r="O268" s="62" t="str">
        <f t="shared" si="87"/>
        <v/>
      </c>
      <c r="P268" s="62" t="str">
        <f t="shared" si="88"/>
        <v/>
      </c>
      <c r="Q268" s="62" t="str">
        <f t="shared" si="89"/>
        <v/>
      </c>
      <c r="R268" s="54">
        <f t="shared" si="90"/>
        <v>-60.977362935937101</v>
      </c>
      <c r="S268" s="37" t="s">
        <v>91</v>
      </c>
      <c r="T268" s="55">
        <f t="shared" si="104"/>
        <v>0</v>
      </c>
      <c r="U268" s="56">
        <f t="shared" si="105"/>
        <v>623.06734164920363</v>
      </c>
      <c r="V268" s="56">
        <f t="shared" si="106"/>
        <v>1661.6550540045325</v>
      </c>
      <c r="W268" s="37" t="str">
        <f t="shared" si="91"/>
        <v>N</v>
      </c>
      <c r="X268" s="56">
        <f t="shared" si="107"/>
        <v>-2994.913899084182</v>
      </c>
      <c r="Y268" s="56" t="e">
        <f t="shared" si="92"/>
        <v>#VALUE!</v>
      </c>
      <c r="Z268" s="56" t="e">
        <f t="shared" si="108"/>
        <v>#DIV/0!</v>
      </c>
      <c r="AA268" s="56">
        <f t="shared" si="109"/>
        <v>1E-8</v>
      </c>
      <c r="AB268" s="56">
        <f t="shared" si="110"/>
        <v>0</v>
      </c>
      <c r="AC268" s="38"/>
      <c r="AD268" s="16" t="str">
        <f t="shared" si="93"/>
        <v/>
      </c>
      <c r="AE268" s="6" t="str">
        <f t="shared" si="94"/>
        <v/>
      </c>
      <c r="AF268" s="6" t="str">
        <f t="shared" si="95"/>
        <v/>
      </c>
      <c r="AG268" s="6" t="str">
        <f t="shared" si="96"/>
        <v/>
      </c>
      <c r="AH268" s="6" t="str">
        <f t="shared" si="97"/>
        <v/>
      </c>
    </row>
    <row r="269" spans="1:34">
      <c r="A269" s="58" t="str">
        <f t="shared" si="111"/>
        <v/>
      </c>
      <c r="B269" s="46"/>
      <c r="C269" s="47"/>
      <c r="D269" s="47"/>
      <c r="E269" s="48"/>
      <c r="F269" s="49" t="str">
        <f t="shared" si="98"/>
        <v/>
      </c>
      <c r="G269" s="51" t="str">
        <f t="shared" si="99"/>
        <v xml:space="preserve"> </v>
      </c>
      <c r="H269" s="51" t="str">
        <f t="shared" si="100"/>
        <v xml:space="preserve"> </v>
      </c>
      <c r="I269" s="51" t="str">
        <f t="shared" si="101"/>
        <v xml:space="preserve"> </v>
      </c>
      <c r="J269" s="51" t="str">
        <f t="shared" si="84"/>
        <v/>
      </c>
      <c r="K269" s="52" t="str">
        <f t="shared" si="85"/>
        <v/>
      </c>
      <c r="L269" s="52" t="str">
        <f t="shared" si="86"/>
        <v/>
      </c>
      <c r="M269" s="51" t="str">
        <f t="shared" si="102"/>
        <v/>
      </c>
      <c r="N269" s="51" t="str">
        <f t="shared" si="103"/>
        <v/>
      </c>
      <c r="O269" s="62" t="str">
        <f t="shared" si="87"/>
        <v/>
      </c>
      <c r="P269" s="62" t="str">
        <f t="shared" si="88"/>
        <v/>
      </c>
      <c r="Q269" s="62" t="str">
        <f t="shared" si="89"/>
        <v/>
      </c>
      <c r="R269" s="54">
        <f t="shared" si="90"/>
        <v>-60.977362935937101</v>
      </c>
      <c r="S269" s="37" t="s">
        <v>91</v>
      </c>
      <c r="T269" s="55">
        <f t="shared" si="104"/>
        <v>0</v>
      </c>
      <c r="U269" s="56">
        <f t="shared" si="105"/>
        <v>623.06734164920363</v>
      </c>
      <c r="V269" s="56">
        <f t="shared" si="106"/>
        <v>1661.6550540045325</v>
      </c>
      <c r="W269" s="37" t="str">
        <f t="shared" si="91"/>
        <v>N</v>
      </c>
      <c r="X269" s="56">
        <f t="shared" si="107"/>
        <v>-2994.913899084182</v>
      </c>
      <c r="Y269" s="56" t="e">
        <f t="shared" si="92"/>
        <v>#VALUE!</v>
      </c>
      <c r="Z269" s="56" t="e">
        <f t="shared" si="108"/>
        <v>#DIV/0!</v>
      </c>
      <c r="AA269" s="56">
        <f t="shared" si="109"/>
        <v>1E-8</v>
      </c>
      <c r="AB269" s="56">
        <f t="shared" si="110"/>
        <v>0</v>
      </c>
      <c r="AC269" s="38"/>
      <c r="AD269" s="16" t="str">
        <f t="shared" si="93"/>
        <v/>
      </c>
      <c r="AE269" s="6" t="str">
        <f t="shared" si="94"/>
        <v/>
      </c>
      <c r="AF269" s="6" t="str">
        <f t="shared" si="95"/>
        <v/>
      </c>
      <c r="AG269" s="6" t="str">
        <f t="shared" si="96"/>
        <v/>
      </c>
      <c r="AH269" s="6" t="str">
        <f t="shared" si="97"/>
        <v/>
      </c>
    </row>
    <row r="270" spans="1:34">
      <c r="A270" s="58" t="str">
        <f t="shared" si="111"/>
        <v/>
      </c>
      <c r="B270" s="46"/>
      <c r="C270" s="47"/>
      <c r="D270" s="47"/>
      <c r="E270" s="48"/>
      <c r="F270" s="49" t="str">
        <f t="shared" si="98"/>
        <v/>
      </c>
      <c r="G270" s="51" t="str">
        <f t="shared" si="99"/>
        <v xml:space="preserve"> </v>
      </c>
      <c r="H270" s="51" t="str">
        <f t="shared" si="100"/>
        <v xml:space="preserve"> </v>
      </c>
      <c r="I270" s="51" t="str">
        <f t="shared" si="101"/>
        <v xml:space="preserve"> </v>
      </c>
      <c r="J270" s="51" t="str">
        <f t="shared" si="84"/>
        <v/>
      </c>
      <c r="K270" s="52" t="str">
        <f t="shared" si="85"/>
        <v/>
      </c>
      <c r="L270" s="52" t="str">
        <f t="shared" si="86"/>
        <v/>
      </c>
      <c r="M270" s="51" t="str">
        <f t="shared" si="102"/>
        <v/>
      </c>
      <c r="N270" s="51" t="str">
        <f t="shared" si="103"/>
        <v/>
      </c>
      <c r="O270" s="62" t="str">
        <f t="shared" si="87"/>
        <v/>
      </c>
      <c r="P270" s="62" t="str">
        <f t="shared" si="88"/>
        <v/>
      </c>
      <c r="Q270" s="62" t="str">
        <f t="shared" si="89"/>
        <v/>
      </c>
      <c r="R270" s="54">
        <f t="shared" si="90"/>
        <v>-60.977362935937101</v>
      </c>
      <c r="S270" s="37" t="s">
        <v>91</v>
      </c>
      <c r="T270" s="55">
        <f t="shared" si="104"/>
        <v>0</v>
      </c>
      <c r="U270" s="56">
        <f t="shared" si="105"/>
        <v>623.06734164920363</v>
      </c>
      <c r="V270" s="56">
        <f t="shared" si="106"/>
        <v>1661.6550540045325</v>
      </c>
      <c r="W270" s="37" t="str">
        <f t="shared" si="91"/>
        <v>N</v>
      </c>
      <c r="X270" s="56">
        <f t="shared" si="107"/>
        <v>-2994.913899084182</v>
      </c>
      <c r="Y270" s="56" t="e">
        <f t="shared" si="92"/>
        <v>#VALUE!</v>
      </c>
      <c r="Z270" s="56" t="e">
        <f t="shared" si="108"/>
        <v>#DIV/0!</v>
      </c>
      <c r="AA270" s="56">
        <f t="shared" si="109"/>
        <v>1E-8</v>
      </c>
      <c r="AB270" s="56">
        <f t="shared" si="110"/>
        <v>0</v>
      </c>
      <c r="AC270" s="38"/>
      <c r="AD270" s="16" t="str">
        <f t="shared" si="93"/>
        <v/>
      </c>
      <c r="AE270" s="6" t="str">
        <f t="shared" si="94"/>
        <v/>
      </c>
      <c r="AF270" s="6" t="str">
        <f t="shared" si="95"/>
        <v/>
      </c>
      <c r="AG270" s="6" t="str">
        <f t="shared" si="96"/>
        <v/>
      </c>
      <c r="AH270" s="6" t="str">
        <f t="shared" si="97"/>
        <v/>
      </c>
    </row>
    <row r="271" spans="1:34">
      <c r="A271" s="58" t="str">
        <f t="shared" si="111"/>
        <v/>
      </c>
      <c r="B271" s="46"/>
      <c r="C271" s="47"/>
      <c r="D271" s="47"/>
      <c r="E271" s="48"/>
      <c r="F271" s="49" t="str">
        <f t="shared" si="98"/>
        <v/>
      </c>
      <c r="G271" s="51" t="str">
        <f t="shared" si="99"/>
        <v xml:space="preserve"> </v>
      </c>
      <c r="H271" s="51" t="str">
        <f t="shared" si="100"/>
        <v xml:space="preserve"> </v>
      </c>
      <c r="I271" s="51" t="str">
        <f t="shared" si="101"/>
        <v xml:space="preserve"> </v>
      </c>
      <c r="J271" s="51" t="str">
        <f t="shared" si="84"/>
        <v/>
      </c>
      <c r="K271" s="52" t="str">
        <f t="shared" si="85"/>
        <v/>
      </c>
      <c r="L271" s="52" t="str">
        <f t="shared" si="86"/>
        <v/>
      </c>
      <c r="M271" s="51" t="str">
        <f t="shared" si="102"/>
        <v/>
      </c>
      <c r="N271" s="51" t="str">
        <f t="shared" si="103"/>
        <v/>
      </c>
      <c r="O271" s="62" t="str">
        <f t="shared" si="87"/>
        <v/>
      </c>
      <c r="P271" s="62" t="str">
        <f t="shared" si="88"/>
        <v/>
      </c>
      <c r="Q271" s="62" t="str">
        <f t="shared" si="89"/>
        <v/>
      </c>
      <c r="R271" s="54">
        <f t="shared" si="90"/>
        <v>-60.977362935937101</v>
      </c>
      <c r="S271" s="37" t="s">
        <v>91</v>
      </c>
      <c r="T271" s="55">
        <f t="shared" si="104"/>
        <v>0</v>
      </c>
      <c r="U271" s="56">
        <f t="shared" si="105"/>
        <v>623.06734164920363</v>
      </c>
      <c r="V271" s="56">
        <f t="shared" si="106"/>
        <v>1661.6550540045325</v>
      </c>
      <c r="W271" s="37" t="str">
        <f t="shared" si="91"/>
        <v>N</v>
      </c>
      <c r="X271" s="56">
        <f t="shared" si="107"/>
        <v>-2994.913899084182</v>
      </c>
      <c r="Y271" s="56" t="e">
        <f t="shared" si="92"/>
        <v>#VALUE!</v>
      </c>
      <c r="Z271" s="56" t="e">
        <f t="shared" si="108"/>
        <v>#DIV/0!</v>
      </c>
      <c r="AA271" s="56">
        <f t="shared" si="109"/>
        <v>1E-8</v>
      </c>
      <c r="AB271" s="56">
        <f t="shared" si="110"/>
        <v>0</v>
      </c>
      <c r="AC271" s="38"/>
      <c r="AD271" s="16" t="str">
        <f t="shared" si="93"/>
        <v/>
      </c>
      <c r="AE271" s="6" t="str">
        <f t="shared" si="94"/>
        <v/>
      </c>
      <c r="AF271" s="6" t="str">
        <f t="shared" si="95"/>
        <v/>
      </c>
      <c r="AG271" s="6" t="str">
        <f t="shared" si="96"/>
        <v/>
      </c>
      <c r="AH271" s="6" t="str">
        <f t="shared" si="97"/>
        <v/>
      </c>
    </row>
    <row r="272" spans="1:34">
      <c r="A272" s="58" t="str">
        <f t="shared" si="111"/>
        <v/>
      </c>
      <c r="B272" s="46"/>
      <c r="C272" s="47"/>
      <c r="D272" s="47"/>
      <c r="E272" s="48"/>
      <c r="F272" s="49" t="str">
        <f t="shared" si="98"/>
        <v/>
      </c>
      <c r="G272" s="51" t="str">
        <f t="shared" si="99"/>
        <v xml:space="preserve"> </v>
      </c>
      <c r="H272" s="51" t="str">
        <f t="shared" si="100"/>
        <v xml:space="preserve"> </v>
      </c>
      <c r="I272" s="51" t="str">
        <f t="shared" si="101"/>
        <v xml:space="preserve"> </v>
      </c>
      <c r="J272" s="51" t="str">
        <f t="shared" si="84"/>
        <v/>
      </c>
      <c r="K272" s="52" t="str">
        <f t="shared" si="85"/>
        <v/>
      </c>
      <c r="L272" s="52" t="str">
        <f t="shared" si="86"/>
        <v/>
      </c>
      <c r="M272" s="51" t="str">
        <f t="shared" si="102"/>
        <v/>
      </c>
      <c r="N272" s="51" t="str">
        <f t="shared" si="103"/>
        <v/>
      </c>
      <c r="O272" s="62" t="str">
        <f t="shared" si="87"/>
        <v/>
      </c>
      <c r="P272" s="62" t="str">
        <f t="shared" si="88"/>
        <v/>
      </c>
      <c r="Q272" s="62" t="str">
        <f t="shared" si="89"/>
        <v/>
      </c>
      <c r="R272" s="54">
        <f t="shared" si="90"/>
        <v>-60.977362935937101</v>
      </c>
      <c r="S272" s="37" t="s">
        <v>91</v>
      </c>
      <c r="T272" s="55">
        <f t="shared" si="104"/>
        <v>0</v>
      </c>
      <c r="U272" s="56">
        <f t="shared" si="105"/>
        <v>623.06734164920363</v>
      </c>
      <c r="V272" s="56">
        <f t="shared" si="106"/>
        <v>1661.6550540045325</v>
      </c>
      <c r="W272" s="37" t="str">
        <f t="shared" si="91"/>
        <v>N</v>
      </c>
      <c r="X272" s="56">
        <f t="shared" si="107"/>
        <v>-2994.913899084182</v>
      </c>
      <c r="Y272" s="56" t="e">
        <f t="shared" si="92"/>
        <v>#VALUE!</v>
      </c>
      <c r="Z272" s="56" t="e">
        <f t="shared" si="108"/>
        <v>#DIV/0!</v>
      </c>
      <c r="AA272" s="56">
        <f t="shared" si="109"/>
        <v>1E-8</v>
      </c>
      <c r="AB272" s="56">
        <f t="shared" si="110"/>
        <v>0</v>
      </c>
      <c r="AC272" s="38"/>
      <c r="AD272" s="16" t="str">
        <f t="shared" si="93"/>
        <v/>
      </c>
      <c r="AE272" s="6" t="str">
        <f t="shared" si="94"/>
        <v/>
      </c>
      <c r="AF272" s="6" t="str">
        <f t="shared" si="95"/>
        <v/>
      </c>
      <c r="AG272" s="6" t="str">
        <f t="shared" si="96"/>
        <v/>
      </c>
      <c r="AH272" s="6" t="str">
        <f t="shared" si="97"/>
        <v/>
      </c>
    </row>
    <row r="273" spans="1:34">
      <c r="A273" s="58" t="str">
        <f t="shared" si="111"/>
        <v/>
      </c>
      <c r="B273" s="46"/>
      <c r="C273" s="47"/>
      <c r="D273" s="47"/>
      <c r="E273" s="48"/>
      <c r="F273" s="49" t="str">
        <f t="shared" si="98"/>
        <v/>
      </c>
      <c r="G273" s="51" t="str">
        <f t="shared" si="99"/>
        <v xml:space="preserve"> </v>
      </c>
      <c r="H273" s="51" t="str">
        <f t="shared" si="100"/>
        <v xml:space="preserve"> </v>
      </c>
      <c r="I273" s="51" t="str">
        <f t="shared" si="101"/>
        <v xml:space="preserve"> </v>
      </c>
      <c r="J273" s="51" t="str">
        <f t="shared" ref="J273:J301" si="112">IF(B273=0,"",+K273*COS(ABS((L273-$M$9)*$M$10)))</f>
        <v/>
      </c>
      <c r="K273" s="52" t="str">
        <f t="shared" ref="K273:K301" si="113">IF(B273&lt;=0,"",SQRT(V273*V273+X273*X273))</f>
        <v/>
      </c>
      <c r="L273" s="52" t="str">
        <f t="shared" ref="L273:L300" si="114">IF(B273&lt;=0,"",(IF(R273&lt;0,360+R273,+R273)))</f>
        <v/>
      </c>
      <c r="M273" s="51" t="str">
        <f t="shared" si="102"/>
        <v/>
      </c>
      <c r="N273" s="51" t="str">
        <f t="shared" si="103"/>
        <v/>
      </c>
      <c r="O273" s="62" t="str">
        <f t="shared" ref="O273:O301" si="115">IF(B273=0,"",(G273+(TAN(($L$6-90)*$M$10)*AH273)))</f>
        <v/>
      </c>
      <c r="P273" s="62" t="str">
        <f t="shared" ref="P273:P301" si="116">IF(B273=0,"",SIN((AG273-$L$7)*PI()/180)*AF273)</f>
        <v/>
      </c>
      <c r="Q273" s="62" t="str">
        <f t="shared" ref="Q273:Q301" si="117">IF(B273=0,"",($L$5-O273))</f>
        <v/>
      </c>
      <c r="R273" s="54">
        <f t="shared" ref="R273:R301" si="118">(ATAN2(V273,X273+$L$10))/$M$10</f>
        <v>-60.977362935937101</v>
      </c>
      <c r="S273" s="37" t="s">
        <v>91</v>
      </c>
      <c r="T273" s="55">
        <f t="shared" si="104"/>
        <v>0</v>
      </c>
      <c r="U273" s="56">
        <f t="shared" si="105"/>
        <v>623.06734164920363</v>
      </c>
      <c r="V273" s="56">
        <f t="shared" si="106"/>
        <v>1661.6550540045325</v>
      </c>
      <c r="W273" s="37" t="str">
        <f t="shared" ref="W273:W301" si="119">IF(V273&gt;=0,"N","S")</f>
        <v>N</v>
      </c>
      <c r="X273" s="56">
        <f t="shared" si="107"/>
        <v>-2994.913899084182</v>
      </c>
      <c r="Y273" s="56" t="e">
        <f t="shared" ref="Y273:Y301" si="120">K273*COS((R273-$M$9)*$M$10)</f>
        <v>#VALUE!</v>
      </c>
      <c r="Z273" s="56" t="e">
        <f t="shared" si="108"/>
        <v>#DIV/0!</v>
      </c>
      <c r="AA273" s="56">
        <f t="shared" si="109"/>
        <v>1E-8</v>
      </c>
      <c r="AB273" s="56">
        <f t="shared" si="110"/>
        <v>0</v>
      </c>
      <c r="AC273" s="38"/>
      <c r="AD273" s="16" t="str">
        <f t="shared" ref="AD273:AD301" si="121">IF(B273=0,"",H273-$P$5)</f>
        <v/>
      </c>
      <c r="AE273" s="6" t="str">
        <f t="shared" ref="AE273:AE301" si="122">IF(B273=0,"",I273-$P$6)</f>
        <v/>
      </c>
      <c r="AF273" s="6" t="str">
        <f t="shared" ref="AF273:AF301" si="123">IF(B273=0,"",SQRT(AD273*AD273+AE273*AE273))</f>
        <v/>
      </c>
      <c r="AG273" s="6" t="str">
        <f t="shared" ref="AG273:AG301" si="124">IF(B273=0,"",IF(ATAN2(AD273,AE273)&lt;0,360+ATAN2(AD273,AE273)*180/PI(),ATAN2(AD273,AE273)*180/PI()))</f>
        <v/>
      </c>
      <c r="AH273" s="6" t="str">
        <f t="shared" ref="AH273:AH301" si="125">IF(B273=0,"",+AF273*COS(ABS((AG273-$L$7)*PI()/180)))</f>
        <v/>
      </c>
    </row>
    <row r="274" spans="1:34">
      <c r="A274" s="58" t="str">
        <f t="shared" si="111"/>
        <v/>
      </c>
      <c r="B274" s="46"/>
      <c r="C274" s="47"/>
      <c r="D274" s="47"/>
      <c r="E274" s="48"/>
      <c r="F274" s="49" t="str">
        <f t="shared" ref="F274:F301" si="126">IF(B274=0," ",+B274-B273)</f>
        <v/>
      </c>
      <c r="G274" s="51" t="str">
        <f t="shared" ref="G274:G301" si="127">IF(VALUE(B274)&lt;=0," ",ABS(U274))</f>
        <v xml:space="preserve"> </v>
      </c>
      <c r="H274" s="51" t="str">
        <f t="shared" ref="H274:H301" si="128">IF(VALUE(B274)&lt;=0," ",V274)</f>
        <v xml:space="preserve"> </v>
      </c>
      <c r="I274" s="51" t="str">
        <f t="shared" ref="I274:I301" si="129">IF(VALUE(B274)&lt;=0," ",X274)</f>
        <v xml:space="preserve"> </v>
      </c>
      <c r="J274" s="51" t="str">
        <f t="shared" si="112"/>
        <v/>
      </c>
      <c r="K274" s="52" t="str">
        <f t="shared" si="113"/>
        <v/>
      </c>
      <c r="L274" s="52" t="str">
        <f t="shared" si="114"/>
        <v/>
      </c>
      <c r="M274" s="51" t="str">
        <f t="shared" ref="M274:M301" si="130">IF(VALUE(B274)&lt;=0," ",Z274)</f>
        <v/>
      </c>
      <c r="N274" s="51" t="str">
        <f t="shared" ref="N274:N301" si="131">IF(B274=0," ",(C274-C273)*100/(B274-B273))</f>
        <v/>
      </c>
      <c r="O274" s="62" t="str">
        <f t="shared" si="115"/>
        <v/>
      </c>
      <c r="P274" s="62" t="str">
        <f t="shared" si="116"/>
        <v/>
      </c>
      <c r="Q274" s="62" t="str">
        <f t="shared" si="117"/>
        <v/>
      </c>
      <c r="R274" s="54">
        <f t="shared" si="118"/>
        <v>-60.977362935937101</v>
      </c>
      <c r="S274" s="37" t="s">
        <v>91</v>
      </c>
      <c r="T274" s="55">
        <f t="shared" ref="T274:T301" si="132">B274-B273</f>
        <v>0</v>
      </c>
      <c r="U274" s="56">
        <f t="shared" ref="U274:U301" si="133">U273+AB274*(COS(C273*$M$10)+COS(C274*$M$10))</f>
        <v>623.06734164920363</v>
      </c>
      <c r="V274" s="56">
        <f t="shared" ref="V274:V301" si="134">V273+AB274*(SIN(C273*$M$10)*COS(D273*$M$10)+SIN(C274*$M$10)*COS(D274*$M$10))</f>
        <v>1661.6550540045325</v>
      </c>
      <c r="W274" s="37" t="str">
        <f t="shared" si="119"/>
        <v>N</v>
      </c>
      <c r="X274" s="56">
        <f t="shared" ref="X274:X301" si="135">X273+AB274*(SIN(C273*$M$10)*SIN(D273*$M$10)+SIN(C274*$M$10)*SIN(D274*$M$10))</f>
        <v>-2994.913899084182</v>
      </c>
      <c r="Y274" s="56" t="e">
        <f t="shared" si="120"/>
        <v>#VALUE!</v>
      </c>
      <c r="Z274" s="56" t="e">
        <f t="shared" ref="Z274:Z301" si="136">(AA274/$M$10)*($M$16/T274)</f>
        <v>#DIV/0!</v>
      </c>
      <c r="AA274" s="56">
        <f t="shared" ref="AA274:AA301" si="137">ACOS(COS(C273*$M$10)*COS(C274*$M$10)+SIN(C273*$M$10)*SIN(C274*$M$10)*COS((D274-D273)*$M$10-$L$10))+$L$10</f>
        <v>1E-8</v>
      </c>
      <c r="AB274" s="56">
        <f t="shared" ref="AB274:AB301" si="138">TAN(AA274/2)*(T274/AA274)</f>
        <v>0</v>
      </c>
      <c r="AC274" s="38"/>
      <c r="AD274" s="16" t="str">
        <f t="shared" si="121"/>
        <v/>
      </c>
      <c r="AE274" s="6" t="str">
        <f t="shared" si="122"/>
        <v/>
      </c>
      <c r="AF274" s="6" t="str">
        <f t="shared" si="123"/>
        <v/>
      </c>
      <c r="AG274" s="6" t="str">
        <f t="shared" si="124"/>
        <v/>
      </c>
      <c r="AH274" s="6" t="str">
        <f t="shared" si="125"/>
        <v/>
      </c>
    </row>
    <row r="275" spans="1:34">
      <c r="A275" s="58" t="str">
        <f t="shared" si="111"/>
        <v/>
      </c>
      <c r="B275" s="46"/>
      <c r="C275" s="47"/>
      <c r="D275" s="47"/>
      <c r="E275" s="48"/>
      <c r="F275" s="49" t="str">
        <f t="shared" si="126"/>
        <v/>
      </c>
      <c r="G275" s="51" t="str">
        <f t="shared" si="127"/>
        <v xml:space="preserve"> </v>
      </c>
      <c r="H275" s="51" t="str">
        <f t="shared" si="128"/>
        <v xml:space="preserve"> </v>
      </c>
      <c r="I275" s="51" t="str">
        <f t="shared" si="129"/>
        <v xml:space="preserve"> </v>
      </c>
      <c r="J275" s="51" t="str">
        <f t="shared" si="112"/>
        <v/>
      </c>
      <c r="K275" s="52" t="str">
        <f t="shared" si="113"/>
        <v/>
      </c>
      <c r="L275" s="52" t="str">
        <f t="shared" si="114"/>
        <v/>
      </c>
      <c r="M275" s="51" t="str">
        <f t="shared" si="130"/>
        <v/>
      </c>
      <c r="N275" s="51" t="str">
        <f t="shared" si="131"/>
        <v/>
      </c>
      <c r="O275" s="62" t="str">
        <f t="shared" si="115"/>
        <v/>
      </c>
      <c r="P275" s="62" t="str">
        <f t="shared" si="116"/>
        <v/>
      </c>
      <c r="Q275" s="62" t="str">
        <f t="shared" si="117"/>
        <v/>
      </c>
      <c r="R275" s="54">
        <f t="shared" si="118"/>
        <v>-60.977362935937101</v>
      </c>
      <c r="S275" s="37" t="s">
        <v>91</v>
      </c>
      <c r="T275" s="55">
        <f t="shared" si="132"/>
        <v>0</v>
      </c>
      <c r="U275" s="56">
        <f t="shared" si="133"/>
        <v>623.06734164920363</v>
      </c>
      <c r="V275" s="56">
        <f t="shared" si="134"/>
        <v>1661.6550540045325</v>
      </c>
      <c r="W275" s="37" t="str">
        <f t="shared" si="119"/>
        <v>N</v>
      </c>
      <c r="X275" s="56">
        <f t="shared" si="135"/>
        <v>-2994.913899084182</v>
      </c>
      <c r="Y275" s="56" t="e">
        <f t="shared" si="120"/>
        <v>#VALUE!</v>
      </c>
      <c r="Z275" s="56" t="e">
        <f t="shared" si="136"/>
        <v>#DIV/0!</v>
      </c>
      <c r="AA275" s="56">
        <f t="shared" si="137"/>
        <v>1E-8</v>
      </c>
      <c r="AB275" s="56">
        <f t="shared" si="138"/>
        <v>0</v>
      </c>
      <c r="AC275" s="38"/>
      <c r="AD275" s="16" t="str">
        <f t="shared" si="121"/>
        <v/>
      </c>
      <c r="AE275" s="6" t="str">
        <f t="shared" si="122"/>
        <v/>
      </c>
      <c r="AF275" s="6" t="str">
        <f t="shared" si="123"/>
        <v/>
      </c>
      <c r="AG275" s="6" t="str">
        <f t="shared" si="124"/>
        <v/>
      </c>
      <c r="AH275" s="6" t="str">
        <f t="shared" si="125"/>
        <v/>
      </c>
    </row>
    <row r="276" spans="1:34">
      <c r="A276" s="58" t="str">
        <f t="shared" ref="A276:A301" si="139">IF(B276="","",A275+1)</f>
        <v/>
      </c>
      <c r="B276" s="46"/>
      <c r="C276" s="47"/>
      <c r="D276" s="47"/>
      <c r="E276" s="48"/>
      <c r="F276" s="49" t="str">
        <f t="shared" si="126"/>
        <v/>
      </c>
      <c r="G276" s="51" t="str">
        <f t="shared" si="127"/>
        <v xml:space="preserve"> </v>
      </c>
      <c r="H276" s="51" t="str">
        <f t="shared" si="128"/>
        <v xml:space="preserve"> </v>
      </c>
      <c r="I276" s="51" t="str">
        <f t="shared" si="129"/>
        <v xml:space="preserve"> </v>
      </c>
      <c r="J276" s="51" t="str">
        <f t="shared" si="112"/>
        <v/>
      </c>
      <c r="K276" s="52" t="str">
        <f t="shared" si="113"/>
        <v/>
      </c>
      <c r="L276" s="52" t="str">
        <f t="shared" si="114"/>
        <v/>
      </c>
      <c r="M276" s="51" t="str">
        <f t="shared" si="130"/>
        <v/>
      </c>
      <c r="N276" s="51" t="str">
        <f t="shared" si="131"/>
        <v/>
      </c>
      <c r="O276" s="62" t="str">
        <f t="shared" si="115"/>
        <v/>
      </c>
      <c r="P276" s="62" t="str">
        <f t="shared" si="116"/>
        <v/>
      </c>
      <c r="Q276" s="62" t="str">
        <f t="shared" si="117"/>
        <v/>
      </c>
      <c r="R276" s="54">
        <f t="shared" si="118"/>
        <v>-60.977362935937101</v>
      </c>
      <c r="S276" s="37" t="s">
        <v>91</v>
      </c>
      <c r="T276" s="55">
        <f t="shared" si="132"/>
        <v>0</v>
      </c>
      <c r="U276" s="56">
        <f t="shared" si="133"/>
        <v>623.06734164920363</v>
      </c>
      <c r="V276" s="56">
        <f t="shared" si="134"/>
        <v>1661.6550540045325</v>
      </c>
      <c r="W276" s="37" t="str">
        <f t="shared" si="119"/>
        <v>N</v>
      </c>
      <c r="X276" s="56">
        <f t="shared" si="135"/>
        <v>-2994.913899084182</v>
      </c>
      <c r="Y276" s="56" t="e">
        <f t="shared" si="120"/>
        <v>#VALUE!</v>
      </c>
      <c r="Z276" s="56" t="e">
        <f t="shared" si="136"/>
        <v>#DIV/0!</v>
      </c>
      <c r="AA276" s="56">
        <f t="shared" si="137"/>
        <v>1E-8</v>
      </c>
      <c r="AB276" s="56">
        <f t="shared" si="138"/>
        <v>0</v>
      </c>
      <c r="AC276" s="38"/>
      <c r="AD276" s="16" t="str">
        <f t="shared" si="121"/>
        <v/>
      </c>
      <c r="AE276" s="6" t="str">
        <f t="shared" si="122"/>
        <v/>
      </c>
      <c r="AF276" s="6" t="str">
        <f t="shared" si="123"/>
        <v/>
      </c>
      <c r="AG276" s="6" t="str">
        <f t="shared" si="124"/>
        <v/>
      </c>
      <c r="AH276" s="6" t="str">
        <f t="shared" si="125"/>
        <v/>
      </c>
    </row>
    <row r="277" spans="1:34">
      <c r="A277" s="58" t="str">
        <f t="shared" si="139"/>
        <v/>
      </c>
      <c r="B277" s="46"/>
      <c r="C277" s="47"/>
      <c r="D277" s="47"/>
      <c r="E277" s="48"/>
      <c r="F277" s="49" t="str">
        <f t="shared" si="126"/>
        <v/>
      </c>
      <c r="G277" s="51" t="str">
        <f t="shared" si="127"/>
        <v xml:space="preserve"> </v>
      </c>
      <c r="H277" s="51" t="str">
        <f t="shared" si="128"/>
        <v xml:space="preserve"> </v>
      </c>
      <c r="I277" s="51" t="str">
        <f t="shared" si="129"/>
        <v xml:space="preserve"> </v>
      </c>
      <c r="J277" s="51" t="str">
        <f t="shared" si="112"/>
        <v/>
      </c>
      <c r="K277" s="52" t="str">
        <f t="shared" si="113"/>
        <v/>
      </c>
      <c r="L277" s="52" t="str">
        <f t="shared" si="114"/>
        <v/>
      </c>
      <c r="M277" s="51" t="str">
        <f t="shared" si="130"/>
        <v/>
      </c>
      <c r="N277" s="51" t="str">
        <f t="shared" si="131"/>
        <v/>
      </c>
      <c r="O277" s="62" t="str">
        <f t="shared" si="115"/>
        <v/>
      </c>
      <c r="P277" s="62" t="str">
        <f t="shared" si="116"/>
        <v/>
      </c>
      <c r="Q277" s="62" t="str">
        <f t="shared" si="117"/>
        <v/>
      </c>
      <c r="R277" s="54">
        <f t="shared" si="118"/>
        <v>-60.977362935937101</v>
      </c>
      <c r="S277" s="37" t="s">
        <v>91</v>
      </c>
      <c r="T277" s="55">
        <f t="shared" si="132"/>
        <v>0</v>
      </c>
      <c r="U277" s="56">
        <f t="shared" si="133"/>
        <v>623.06734164920363</v>
      </c>
      <c r="V277" s="56">
        <f t="shared" si="134"/>
        <v>1661.6550540045325</v>
      </c>
      <c r="W277" s="37" t="str">
        <f t="shared" si="119"/>
        <v>N</v>
      </c>
      <c r="X277" s="56">
        <f t="shared" si="135"/>
        <v>-2994.913899084182</v>
      </c>
      <c r="Y277" s="56" t="e">
        <f t="shared" si="120"/>
        <v>#VALUE!</v>
      </c>
      <c r="Z277" s="56" t="e">
        <f t="shared" si="136"/>
        <v>#DIV/0!</v>
      </c>
      <c r="AA277" s="56">
        <f t="shared" si="137"/>
        <v>1E-8</v>
      </c>
      <c r="AB277" s="56">
        <f t="shared" si="138"/>
        <v>0</v>
      </c>
      <c r="AC277" s="38"/>
      <c r="AD277" s="16" t="str">
        <f t="shared" si="121"/>
        <v/>
      </c>
      <c r="AE277" s="6" t="str">
        <f t="shared" si="122"/>
        <v/>
      </c>
      <c r="AF277" s="6" t="str">
        <f t="shared" si="123"/>
        <v/>
      </c>
      <c r="AG277" s="6" t="str">
        <f t="shared" si="124"/>
        <v/>
      </c>
      <c r="AH277" s="6" t="str">
        <f t="shared" si="125"/>
        <v/>
      </c>
    </row>
    <row r="278" spans="1:34">
      <c r="A278" s="58" t="str">
        <f t="shared" si="139"/>
        <v/>
      </c>
      <c r="B278" s="46"/>
      <c r="C278" s="47"/>
      <c r="D278" s="47"/>
      <c r="E278" s="48"/>
      <c r="F278" s="49" t="str">
        <f t="shared" si="126"/>
        <v/>
      </c>
      <c r="G278" s="51" t="str">
        <f t="shared" si="127"/>
        <v xml:space="preserve"> </v>
      </c>
      <c r="H278" s="51" t="str">
        <f t="shared" si="128"/>
        <v xml:space="preserve"> </v>
      </c>
      <c r="I278" s="51" t="str">
        <f t="shared" si="129"/>
        <v xml:space="preserve"> </v>
      </c>
      <c r="J278" s="51" t="str">
        <f t="shared" si="112"/>
        <v/>
      </c>
      <c r="K278" s="52" t="str">
        <f t="shared" si="113"/>
        <v/>
      </c>
      <c r="L278" s="52" t="str">
        <f t="shared" si="114"/>
        <v/>
      </c>
      <c r="M278" s="51" t="str">
        <f t="shared" si="130"/>
        <v/>
      </c>
      <c r="N278" s="51" t="str">
        <f t="shared" si="131"/>
        <v/>
      </c>
      <c r="O278" s="62" t="str">
        <f t="shared" si="115"/>
        <v/>
      </c>
      <c r="P278" s="62" t="str">
        <f t="shared" si="116"/>
        <v/>
      </c>
      <c r="Q278" s="62" t="str">
        <f t="shared" si="117"/>
        <v/>
      </c>
      <c r="R278" s="54">
        <f t="shared" si="118"/>
        <v>-60.977362935937101</v>
      </c>
      <c r="S278" s="37" t="s">
        <v>91</v>
      </c>
      <c r="T278" s="55">
        <f t="shared" si="132"/>
        <v>0</v>
      </c>
      <c r="U278" s="56">
        <f t="shared" si="133"/>
        <v>623.06734164920363</v>
      </c>
      <c r="V278" s="56">
        <f t="shared" si="134"/>
        <v>1661.6550540045325</v>
      </c>
      <c r="W278" s="37" t="str">
        <f t="shared" si="119"/>
        <v>N</v>
      </c>
      <c r="X278" s="56">
        <f t="shared" si="135"/>
        <v>-2994.913899084182</v>
      </c>
      <c r="Y278" s="56" t="e">
        <f t="shared" si="120"/>
        <v>#VALUE!</v>
      </c>
      <c r="Z278" s="56" t="e">
        <f t="shared" si="136"/>
        <v>#DIV/0!</v>
      </c>
      <c r="AA278" s="56">
        <f t="shared" si="137"/>
        <v>1E-8</v>
      </c>
      <c r="AB278" s="56">
        <f t="shared" si="138"/>
        <v>0</v>
      </c>
      <c r="AC278" s="38"/>
      <c r="AD278" s="16" t="str">
        <f t="shared" si="121"/>
        <v/>
      </c>
      <c r="AE278" s="6" t="str">
        <f t="shared" si="122"/>
        <v/>
      </c>
      <c r="AF278" s="6" t="str">
        <f t="shared" si="123"/>
        <v/>
      </c>
      <c r="AG278" s="6" t="str">
        <f t="shared" si="124"/>
        <v/>
      </c>
      <c r="AH278" s="6" t="str">
        <f t="shared" si="125"/>
        <v/>
      </c>
    </row>
    <row r="279" spans="1:34">
      <c r="A279" s="58" t="str">
        <f t="shared" si="139"/>
        <v/>
      </c>
      <c r="B279" s="46"/>
      <c r="C279" s="47"/>
      <c r="D279" s="47"/>
      <c r="E279" s="48"/>
      <c r="F279" s="49" t="str">
        <f t="shared" si="126"/>
        <v/>
      </c>
      <c r="G279" s="51" t="str">
        <f t="shared" si="127"/>
        <v xml:space="preserve"> </v>
      </c>
      <c r="H279" s="51" t="str">
        <f t="shared" si="128"/>
        <v xml:space="preserve"> </v>
      </c>
      <c r="I279" s="51" t="str">
        <f t="shared" si="129"/>
        <v xml:space="preserve"> </v>
      </c>
      <c r="J279" s="51" t="str">
        <f t="shared" si="112"/>
        <v/>
      </c>
      <c r="K279" s="52" t="str">
        <f t="shared" si="113"/>
        <v/>
      </c>
      <c r="L279" s="52" t="str">
        <f t="shared" si="114"/>
        <v/>
      </c>
      <c r="M279" s="51" t="str">
        <f t="shared" si="130"/>
        <v/>
      </c>
      <c r="N279" s="51" t="str">
        <f t="shared" si="131"/>
        <v/>
      </c>
      <c r="O279" s="62" t="str">
        <f t="shared" si="115"/>
        <v/>
      </c>
      <c r="P279" s="62" t="str">
        <f t="shared" si="116"/>
        <v/>
      </c>
      <c r="Q279" s="62" t="str">
        <f t="shared" si="117"/>
        <v/>
      </c>
      <c r="R279" s="54">
        <f t="shared" si="118"/>
        <v>-60.977362935937101</v>
      </c>
      <c r="S279" s="37" t="s">
        <v>91</v>
      </c>
      <c r="T279" s="55">
        <f t="shared" si="132"/>
        <v>0</v>
      </c>
      <c r="U279" s="56">
        <f t="shared" si="133"/>
        <v>623.06734164920363</v>
      </c>
      <c r="V279" s="56">
        <f t="shared" si="134"/>
        <v>1661.6550540045325</v>
      </c>
      <c r="W279" s="37" t="str">
        <f t="shared" si="119"/>
        <v>N</v>
      </c>
      <c r="X279" s="56">
        <f t="shared" si="135"/>
        <v>-2994.913899084182</v>
      </c>
      <c r="Y279" s="56" t="e">
        <f t="shared" si="120"/>
        <v>#VALUE!</v>
      </c>
      <c r="Z279" s="56" t="e">
        <f t="shared" si="136"/>
        <v>#DIV/0!</v>
      </c>
      <c r="AA279" s="56">
        <f t="shared" si="137"/>
        <v>1E-8</v>
      </c>
      <c r="AB279" s="56">
        <f t="shared" si="138"/>
        <v>0</v>
      </c>
      <c r="AC279" s="38"/>
      <c r="AD279" s="16" t="str">
        <f t="shared" si="121"/>
        <v/>
      </c>
      <c r="AE279" s="6" t="str">
        <f t="shared" si="122"/>
        <v/>
      </c>
      <c r="AF279" s="6" t="str">
        <f t="shared" si="123"/>
        <v/>
      </c>
      <c r="AG279" s="6" t="str">
        <f t="shared" si="124"/>
        <v/>
      </c>
      <c r="AH279" s="6" t="str">
        <f t="shared" si="125"/>
        <v/>
      </c>
    </row>
    <row r="280" spans="1:34">
      <c r="A280" s="58" t="str">
        <f t="shared" si="139"/>
        <v/>
      </c>
      <c r="B280" s="46"/>
      <c r="C280" s="47"/>
      <c r="D280" s="47"/>
      <c r="E280" s="48"/>
      <c r="F280" s="49" t="str">
        <f t="shared" si="126"/>
        <v/>
      </c>
      <c r="G280" s="51" t="str">
        <f t="shared" si="127"/>
        <v xml:space="preserve"> </v>
      </c>
      <c r="H280" s="51" t="str">
        <f t="shared" si="128"/>
        <v xml:space="preserve"> </v>
      </c>
      <c r="I280" s="51" t="str">
        <f t="shared" si="129"/>
        <v xml:space="preserve"> </v>
      </c>
      <c r="J280" s="51" t="str">
        <f t="shared" si="112"/>
        <v/>
      </c>
      <c r="K280" s="52" t="str">
        <f t="shared" si="113"/>
        <v/>
      </c>
      <c r="L280" s="52" t="str">
        <f t="shared" si="114"/>
        <v/>
      </c>
      <c r="M280" s="51" t="str">
        <f t="shared" si="130"/>
        <v/>
      </c>
      <c r="N280" s="51" t="str">
        <f t="shared" si="131"/>
        <v/>
      </c>
      <c r="O280" s="62" t="str">
        <f t="shared" si="115"/>
        <v/>
      </c>
      <c r="P280" s="62" t="str">
        <f t="shared" si="116"/>
        <v/>
      </c>
      <c r="Q280" s="62" t="str">
        <f t="shared" si="117"/>
        <v/>
      </c>
      <c r="R280" s="54">
        <f t="shared" si="118"/>
        <v>-60.977362935937101</v>
      </c>
      <c r="S280" s="37" t="s">
        <v>91</v>
      </c>
      <c r="T280" s="55">
        <f t="shared" si="132"/>
        <v>0</v>
      </c>
      <c r="U280" s="56">
        <f t="shared" si="133"/>
        <v>623.06734164920363</v>
      </c>
      <c r="V280" s="56">
        <f t="shared" si="134"/>
        <v>1661.6550540045325</v>
      </c>
      <c r="W280" s="37" t="str">
        <f t="shared" si="119"/>
        <v>N</v>
      </c>
      <c r="X280" s="56">
        <f t="shared" si="135"/>
        <v>-2994.913899084182</v>
      </c>
      <c r="Y280" s="56" t="e">
        <f t="shared" si="120"/>
        <v>#VALUE!</v>
      </c>
      <c r="Z280" s="56" t="e">
        <f t="shared" si="136"/>
        <v>#DIV/0!</v>
      </c>
      <c r="AA280" s="56">
        <f t="shared" si="137"/>
        <v>1E-8</v>
      </c>
      <c r="AB280" s="56">
        <f t="shared" si="138"/>
        <v>0</v>
      </c>
      <c r="AC280" s="38"/>
      <c r="AD280" s="16" t="str">
        <f t="shared" si="121"/>
        <v/>
      </c>
      <c r="AE280" s="6" t="str">
        <f t="shared" si="122"/>
        <v/>
      </c>
      <c r="AF280" s="6" t="str">
        <f t="shared" si="123"/>
        <v/>
      </c>
      <c r="AG280" s="6" t="str">
        <f t="shared" si="124"/>
        <v/>
      </c>
      <c r="AH280" s="6" t="str">
        <f t="shared" si="125"/>
        <v/>
      </c>
    </row>
    <row r="281" spans="1:34">
      <c r="A281" s="58" t="str">
        <f t="shared" si="139"/>
        <v/>
      </c>
      <c r="B281" s="46"/>
      <c r="C281" s="47"/>
      <c r="D281" s="47"/>
      <c r="E281" s="48"/>
      <c r="F281" s="49" t="str">
        <f t="shared" si="126"/>
        <v/>
      </c>
      <c r="G281" s="51" t="str">
        <f t="shared" si="127"/>
        <v xml:space="preserve"> </v>
      </c>
      <c r="H281" s="51" t="str">
        <f t="shared" si="128"/>
        <v xml:space="preserve"> </v>
      </c>
      <c r="I281" s="51" t="str">
        <f t="shared" si="129"/>
        <v xml:space="preserve"> </v>
      </c>
      <c r="J281" s="51" t="str">
        <f t="shared" si="112"/>
        <v/>
      </c>
      <c r="K281" s="52" t="str">
        <f t="shared" si="113"/>
        <v/>
      </c>
      <c r="L281" s="52" t="str">
        <f t="shared" si="114"/>
        <v/>
      </c>
      <c r="M281" s="51" t="str">
        <f t="shared" si="130"/>
        <v/>
      </c>
      <c r="N281" s="51" t="str">
        <f t="shared" si="131"/>
        <v/>
      </c>
      <c r="O281" s="62" t="str">
        <f t="shared" si="115"/>
        <v/>
      </c>
      <c r="P281" s="62" t="str">
        <f t="shared" si="116"/>
        <v/>
      </c>
      <c r="Q281" s="62" t="str">
        <f t="shared" si="117"/>
        <v/>
      </c>
      <c r="R281" s="54">
        <f t="shared" si="118"/>
        <v>-60.977362935937101</v>
      </c>
      <c r="S281" s="37" t="s">
        <v>91</v>
      </c>
      <c r="T281" s="55">
        <f t="shared" si="132"/>
        <v>0</v>
      </c>
      <c r="U281" s="56">
        <f t="shared" si="133"/>
        <v>623.06734164920363</v>
      </c>
      <c r="V281" s="56">
        <f t="shared" si="134"/>
        <v>1661.6550540045325</v>
      </c>
      <c r="W281" s="37" t="str">
        <f t="shared" si="119"/>
        <v>N</v>
      </c>
      <c r="X281" s="56">
        <f t="shared" si="135"/>
        <v>-2994.913899084182</v>
      </c>
      <c r="Y281" s="56" t="e">
        <f t="shared" si="120"/>
        <v>#VALUE!</v>
      </c>
      <c r="Z281" s="56" t="e">
        <f t="shared" si="136"/>
        <v>#DIV/0!</v>
      </c>
      <c r="AA281" s="56">
        <f t="shared" si="137"/>
        <v>1E-8</v>
      </c>
      <c r="AB281" s="56">
        <f t="shared" si="138"/>
        <v>0</v>
      </c>
      <c r="AC281" s="38"/>
      <c r="AD281" s="16" t="str">
        <f t="shared" si="121"/>
        <v/>
      </c>
      <c r="AE281" s="6" t="str">
        <f t="shared" si="122"/>
        <v/>
      </c>
      <c r="AF281" s="6" t="str">
        <f t="shared" si="123"/>
        <v/>
      </c>
      <c r="AG281" s="6" t="str">
        <f t="shared" si="124"/>
        <v/>
      </c>
      <c r="AH281" s="6" t="str">
        <f t="shared" si="125"/>
        <v/>
      </c>
    </row>
    <row r="282" spans="1:34">
      <c r="A282" s="58" t="str">
        <f t="shared" si="139"/>
        <v/>
      </c>
      <c r="B282" s="46"/>
      <c r="C282" s="47"/>
      <c r="D282" s="47"/>
      <c r="E282" s="48"/>
      <c r="F282" s="49" t="str">
        <f t="shared" si="126"/>
        <v/>
      </c>
      <c r="G282" s="51" t="str">
        <f t="shared" si="127"/>
        <v xml:space="preserve"> </v>
      </c>
      <c r="H282" s="51" t="str">
        <f t="shared" si="128"/>
        <v xml:space="preserve"> </v>
      </c>
      <c r="I282" s="51" t="str">
        <f t="shared" si="129"/>
        <v xml:space="preserve"> </v>
      </c>
      <c r="J282" s="51" t="str">
        <f t="shared" si="112"/>
        <v/>
      </c>
      <c r="K282" s="52" t="str">
        <f t="shared" si="113"/>
        <v/>
      </c>
      <c r="L282" s="52" t="str">
        <f t="shared" si="114"/>
        <v/>
      </c>
      <c r="M282" s="51" t="str">
        <f t="shared" si="130"/>
        <v/>
      </c>
      <c r="N282" s="51" t="str">
        <f t="shared" si="131"/>
        <v/>
      </c>
      <c r="O282" s="62" t="str">
        <f t="shared" si="115"/>
        <v/>
      </c>
      <c r="P282" s="62" t="str">
        <f t="shared" si="116"/>
        <v/>
      </c>
      <c r="Q282" s="62" t="str">
        <f t="shared" si="117"/>
        <v/>
      </c>
      <c r="R282" s="54">
        <f t="shared" si="118"/>
        <v>-60.977362935937101</v>
      </c>
      <c r="S282" s="37" t="s">
        <v>91</v>
      </c>
      <c r="T282" s="55">
        <f t="shared" si="132"/>
        <v>0</v>
      </c>
      <c r="U282" s="56">
        <f t="shared" si="133"/>
        <v>623.06734164920363</v>
      </c>
      <c r="V282" s="56">
        <f t="shared" si="134"/>
        <v>1661.6550540045325</v>
      </c>
      <c r="W282" s="37" t="str">
        <f t="shared" si="119"/>
        <v>N</v>
      </c>
      <c r="X282" s="56">
        <f t="shared" si="135"/>
        <v>-2994.913899084182</v>
      </c>
      <c r="Y282" s="56" t="e">
        <f t="shared" si="120"/>
        <v>#VALUE!</v>
      </c>
      <c r="Z282" s="56" t="e">
        <f t="shared" si="136"/>
        <v>#DIV/0!</v>
      </c>
      <c r="AA282" s="56">
        <f t="shared" si="137"/>
        <v>1E-8</v>
      </c>
      <c r="AB282" s="56">
        <f t="shared" si="138"/>
        <v>0</v>
      </c>
      <c r="AC282" s="38"/>
      <c r="AD282" s="16" t="str">
        <f t="shared" si="121"/>
        <v/>
      </c>
      <c r="AE282" s="6" t="str">
        <f t="shared" si="122"/>
        <v/>
      </c>
      <c r="AF282" s="6" t="str">
        <f t="shared" si="123"/>
        <v/>
      </c>
      <c r="AG282" s="6" t="str">
        <f t="shared" si="124"/>
        <v/>
      </c>
      <c r="AH282" s="6" t="str">
        <f t="shared" si="125"/>
        <v/>
      </c>
    </row>
    <row r="283" spans="1:34">
      <c r="A283" s="58" t="str">
        <f t="shared" si="139"/>
        <v/>
      </c>
      <c r="B283" s="46"/>
      <c r="C283" s="47"/>
      <c r="D283" s="47"/>
      <c r="E283" s="48"/>
      <c r="F283" s="49" t="str">
        <f t="shared" si="126"/>
        <v/>
      </c>
      <c r="G283" s="51" t="str">
        <f t="shared" si="127"/>
        <v xml:space="preserve"> </v>
      </c>
      <c r="H283" s="51" t="str">
        <f t="shared" si="128"/>
        <v xml:space="preserve"> </v>
      </c>
      <c r="I283" s="51" t="str">
        <f t="shared" si="129"/>
        <v xml:space="preserve"> </v>
      </c>
      <c r="J283" s="51" t="str">
        <f t="shared" si="112"/>
        <v/>
      </c>
      <c r="K283" s="52" t="str">
        <f t="shared" si="113"/>
        <v/>
      </c>
      <c r="L283" s="52" t="str">
        <f t="shared" si="114"/>
        <v/>
      </c>
      <c r="M283" s="51" t="str">
        <f t="shared" si="130"/>
        <v/>
      </c>
      <c r="N283" s="51" t="str">
        <f t="shared" si="131"/>
        <v/>
      </c>
      <c r="O283" s="62" t="str">
        <f t="shared" si="115"/>
        <v/>
      </c>
      <c r="P283" s="62" t="str">
        <f t="shared" si="116"/>
        <v/>
      </c>
      <c r="Q283" s="62" t="str">
        <f t="shared" si="117"/>
        <v/>
      </c>
      <c r="R283" s="54">
        <f t="shared" si="118"/>
        <v>-60.977362935937101</v>
      </c>
      <c r="S283" s="37" t="s">
        <v>91</v>
      </c>
      <c r="T283" s="55">
        <f t="shared" si="132"/>
        <v>0</v>
      </c>
      <c r="U283" s="56">
        <f t="shared" si="133"/>
        <v>623.06734164920363</v>
      </c>
      <c r="V283" s="56">
        <f t="shared" si="134"/>
        <v>1661.6550540045325</v>
      </c>
      <c r="W283" s="37" t="str">
        <f t="shared" si="119"/>
        <v>N</v>
      </c>
      <c r="X283" s="56">
        <f t="shared" si="135"/>
        <v>-2994.913899084182</v>
      </c>
      <c r="Y283" s="56" t="e">
        <f t="shared" si="120"/>
        <v>#VALUE!</v>
      </c>
      <c r="Z283" s="56" t="e">
        <f t="shared" si="136"/>
        <v>#DIV/0!</v>
      </c>
      <c r="AA283" s="56">
        <f t="shared" si="137"/>
        <v>1E-8</v>
      </c>
      <c r="AB283" s="56">
        <f t="shared" si="138"/>
        <v>0</v>
      </c>
      <c r="AC283" s="38"/>
      <c r="AD283" s="16" t="str">
        <f t="shared" si="121"/>
        <v/>
      </c>
      <c r="AE283" s="6" t="str">
        <f t="shared" si="122"/>
        <v/>
      </c>
      <c r="AF283" s="6" t="str">
        <f t="shared" si="123"/>
        <v/>
      </c>
      <c r="AG283" s="6" t="str">
        <f t="shared" si="124"/>
        <v/>
      </c>
      <c r="AH283" s="6" t="str">
        <f t="shared" si="125"/>
        <v/>
      </c>
    </row>
    <row r="284" spans="1:34">
      <c r="A284" s="58" t="str">
        <f t="shared" si="139"/>
        <v/>
      </c>
      <c r="B284" s="46"/>
      <c r="C284" s="47"/>
      <c r="D284" s="47"/>
      <c r="E284" s="48"/>
      <c r="F284" s="49" t="str">
        <f t="shared" si="126"/>
        <v/>
      </c>
      <c r="G284" s="51" t="str">
        <f t="shared" si="127"/>
        <v xml:space="preserve"> </v>
      </c>
      <c r="H284" s="51" t="str">
        <f t="shared" si="128"/>
        <v xml:space="preserve"> </v>
      </c>
      <c r="I284" s="51" t="str">
        <f t="shared" si="129"/>
        <v xml:space="preserve"> </v>
      </c>
      <c r="J284" s="51" t="str">
        <f t="shared" si="112"/>
        <v/>
      </c>
      <c r="K284" s="52" t="str">
        <f t="shared" si="113"/>
        <v/>
      </c>
      <c r="L284" s="52" t="str">
        <f t="shared" si="114"/>
        <v/>
      </c>
      <c r="M284" s="51" t="str">
        <f t="shared" si="130"/>
        <v/>
      </c>
      <c r="N284" s="51" t="str">
        <f t="shared" si="131"/>
        <v/>
      </c>
      <c r="O284" s="62" t="str">
        <f t="shared" si="115"/>
        <v/>
      </c>
      <c r="P284" s="62" t="str">
        <f t="shared" si="116"/>
        <v/>
      </c>
      <c r="Q284" s="62" t="str">
        <f t="shared" si="117"/>
        <v/>
      </c>
      <c r="R284" s="54">
        <f t="shared" si="118"/>
        <v>-60.977362935937101</v>
      </c>
      <c r="S284" s="37" t="s">
        <v>91</v>
      </c>
      <c r="T284" s="55">
        <f t="shared" si="132"/>
        <v>0</v>
      </c>
      <c r="U284" s="56">
        <f t="shared" si="133"/>
        <v>623.06734164920363</v>
      </c>
      <c r="V284" s="56">
        <f t="shared" si="134"/>
        <v>1661.6550540045325</v>
      </c>
      <c r="W284" s="37" t="str">
        <f t="shared" si="119"/>
        <v>N</v>
      </c>
      <c r="X284" s="56">
        <f t="shared" si="135"/>
        <v>-2994.913899084182</v>
      </c>
      <c r="Y284" s="56" t="e">
        <f t="shared" si="120"/>
        <v>#VALUE!</v>
      </c>
      <c r="Z284" s="56" t="e">
        <f t="shared" si="136"/>
        <v>#DIV/0!</v>
      </c>
      <c r="AA284" s="56">
        <f t="shared" si="137"/>
        <v>1E-8</v>
      </c>
      <c r="AB284" s="56">
        <f t="shared" si="138"/>
        <v>0</v>
      </c>
      <c r="AC284" s="38"/>
      <c r="AD284" s="16" t="str">
        <f t="shared" si="121"/>
        <v/>
      </c>
      <c r="AE284" s="6" t="str">
        <f t="shared" si="122"/>
        <v/>
      </c>
      <c r="AF284" s="6" t="str">
        <f t="shared" si="123"/>
        <v/>
      </c>
      <c r="AG284" s="6" t="str">
        <f t="shared" si="124"/>
        <v/>
      </c>
      <c r="AH284" s="6" t="str">
        <f t="shared" si="125"/>
        <v/>
      </c>
    </row>
    <row r="285" spans="1:34">
      <c r="A285" s="58" t="str">
        <f t="shared" si="139"/>
        <v/>
      </c>
      <c r="B285" s="46"/>
      <c r="C285" s="47"/>
      <c r="D285" s="47"/>
      <c r="E285" s="48"/>
      <c r="F285" s="49" t="str">
        <f t="shared" si="126"/>
        <v/>
      </c>
      <c r="G285" s="51" t="str">
        <f t="shared" si="127"/>
        <v xml:space="preserve"> </v>
      </c>
      <c r="H285" s="51" t="str">
        <f t="shared" si="128"/>
        <v xml:space="preserve"> </v>
      </c>
      <c r="I285" s="51" t="str">
        <f t="shared" si="129"/>
        <v xml:space="preserve"> </v>
      </c>
      <c r="J285" s="51" t="str">
        <f t="shared" si="112"/>
        <v/>
      </c>
      <c r="K285" s="52" t="str">
        <f t="shared" si="113"/>
        <v/>
      </c>
      <c r="L285" s="52" t="str">
        <f t="shared" si="114"/>
        <v/>
      </c>
      <c r="M285" s="51" t="str">
        <f t="shared" si="130"/>
        <v/>
      </c>
      <c r="N285" s="51" t="str">
        <f t="shared" si="131"/>
        <v/>
      </c>
      <c r="O285" s="62" t="str">
        <f t="shared" si="115"/>
        <v/>
      </c>
      <c r="P285" s="62" t="str">
        <f t="shared" si="116"/>
        <v/>
      </c>
      <c r="Q285" s="62" t="str">
        <f t="shared" si="117"/>
        <v/>
      </c>
      <c r="R285" s="54">
        <f t="shared" si="118"/>
        <v>-60.977362935937101</v>
      </c>
      <c r="S285" s="37" t="s">
        <v>91</v>
      </c>
      <c r="T285" s="55">
        <f t="shared" si="132"/>
        <v>0</v>
      </c>
      <c r="U285" s="56">
        <f t="shared" si="133"/>
        <v>623.06734164920363</v>
      </c>
      <c r="V285" s="56">
        <f t="shared" si="134"/>
        <v>1661.6550540045325</v>
      </c>
      <c r="W285" s="37" t="str">
        <f t="shared" si="119"/>
        <v>N</v>
      </c>
      <c r="X285" s="56">
        <f t="shared" si="135"/>
        <v>-2994.913899084182</v>
      </c>
      <c r="Y285" s="56" t="e">
        <f t="shared" si="120"/>
        <v>#VALUE!</v>
      </c>
      <c r="Z285" s="56" t="e">
        <f t="shared" si="136"/>
        <v>#DIV/0!</v>
      </c>
      <c r="AA285" s="56">
        <f t="shared" si="137"/>
        <v>1E-8</v>
      </c>
      <c r="AB285" s="56">
        <f t="shared" si="138"/>
        <v>0</v>
      </c>
      <c r="AC285" s="38"/>
      <c r="AD285" s="16" t="str">
        <f t="shared" si="121"/>
        <v/>
      </c>
      <c r="AE285" s="6" t="str">
        <f t="shared" si="122"/>
        <v/>
      </c>
      <c r="AF285" s="6" t="str">
        <f t="shared" si="123"/>
        <v/>
      </c>
      <c r="AG285" s="6" t="str">
        <f t="shared" si="124"/>
        <v/>
      </c>
      <c r="AH285" s="6" t="str">
        <f t="shared" si="125"/>
        <v/>
      </c>
    </row>
    <row r="286" spans="1:34">
      <c r="A286" s="58" t="str">
        <f t="shared" si="139"/>
        <v/>
      </c>
      <c r="B286" s="46"/>
      <c r="C286" s="47"/>
      <c r="D286" s="47"/>
      <c r="E286" s="48"/>
      <c r="F286" s="49" t="str">
        <f t="shared" si="126"/>
        <v/>
      </c>
      <c r="G286" s="51" t="str">
        <f t="shared" si="127"/>
        <v xml:space="preserve"> </v>
      </c>
      <c r="H286" s="51" t="str">
        <f t="shared" si="128"/>
        <v xml:space="preserve"> </v>
      </c>
      <c r="I286" s="51" t="str">
        <f t="shared" si="129"/>
        <v xml:space="preserve"> </v>
      </c>
      <c r="J286" s="51" t="str">
        <f t="shared" si="112"/>
        <v/>
      </c>
      <c r="K286" s="52" t="str">
        <f t="shared" si="113"/>
        <v/>
      </c>
      <c r="L286" s="52" t="str">
        <f t="shared" si="114"/>
        <v/>
      </c>
      <c r="M286" s="51" t="str">
        <f t="shared" si="130"/>
        <v/>
      </c>
      <c r="N286" s="51" t="str">
        <f t="shared" si="131"/>
        <v/>
      </c>
      <c r="O286" s="62" t="str">
        <f t="shared" si="115"/>
        <v/>
      </c>
      <c r="P286" s="62" t="str">
        <f t="shared" si="116"/>
        <v/>
      </c>
      <c r="Q286" s="62" t="str">
        <f t="shared" si="117"/>
        <v/>
      </c>
      <c r="R286" s="54">
        <f t="shared" si="118"/>
        <v>-60.977362935937101</v>
      </c>
      <c r="S286" s="37" t="s">
        <v>91</v>
      </c>
      <c r="T286" s="55">
        <f t="shared" si="132"/>
        <v>0</v>
      </c>
      <c r="U286" s="56">
        <f t="shared" si="133"/>
        <v>623.06734164920363</v>
      </c>
      <c r="V286" s="56">
        <f t="shared" si="134"/>
        <v>1661.6550540045325</v>
      </c>
      <c r="W286" s="37" t="str">
        <f t="shared" si="119"/>
        <v>N</v>
      </c>
      <c r="X286" s="56">
        <f t="shared" si="135"/>
        <v>-2994.913899084182</v>
      </c>
      <c r="Y286" s="56" t="e">
        <f t="shared" si="120"/>
        <v>#VALUE!</v>
      </c>
      <c r="Z286" s="56" t="e">
        <f t="shared" si="136"/>
        <v>#DIV/0!</v>
      </c>
      <c r="AA286" s="56">
        <f t="shared" si="137"/>
        <v>1E-8</v>
      </c>
      <c r="AB286" s="56">
        <f t="shared" si="138"/>
        <v>0</v>
      </c>
      <c r="AC286" s="38"/>
      <c r="AD286" s="16" t="str">
        <f t="shared" si="121"/>
        <v/>
      </c>
      <c r="AE286" s="6" t="str">
        <f t="shared" si="122"/>
        <v/>
      </c>
      <c r="AF286" s="6" t="str">
        <f t="shared" si="123"/>
        <v/>
      </c>
      <c r="AG286" s="6" t="str">
        <f t="shared" si="124"/>
        <v/>
      </c>
      <c r="AH286" s="6" t="str">
        <f t="shared" si="125"/>
        <v/>
      </c>
    </row>
    <row r="287" spans="1:34">
      <c r="A287" s="58" t="str">
        <f t="shared" si="139"/>
        <v/>
      </c>
      <c r="B287" s="46"/>
      <c r="C287" s="47"/>
      <c r="D287" s="47"/>
      <c r="E287" s="48"/>
      <c r="F287" s="49" t="str">
        <f t="shared" si="126"/>
        <v/>
      </c>
      <c r="G287" s="51" t="str">
        <f t="shared" si="127"/>
        <v xml:space="preserve"> </v>
      </c>
      <c r="H287" s="51" t="str">
        <f t="shared" si="128"/>
        <v xml:space="preserve"> </v>
      </c>
      <c r="I287" s="51" t="str">
        <f t="shared" si="129"/>
        <v xml:space="preserve"> </v>
      </c>
      <c r="J287" s="51" t="str">
        <f t="shared" si="112"/>
        <v/>
      </c>
      <c r="K287" s="52" t="str">
        <f t="shared" si="113"/>
        <v/>
      </c>
      <c r="L287" s="52" t="str">
        <f t="shared" si="114"/>
        <v/>
      </c>
      <c r="M287" s="51" t="str">
        <f t="shared" si="130"/>
        <v/>
      </c>
      <c r="N287" s="51" t="str">
        <f t="shared" si="131"/>
        <v/>
      </c>
      <c r="O287" s="62" t="str">
        <f t="shared" si="115"/>
        <v/>
      </c>
      <c r="P287" s="62" t="str">
        <f t="shared" si="116"/>
        <v/>
      </c>
      <c r="Q287" s="62" t="str">
        <f t="shared" si="117"/>
        <v/>
      </c>
      <c r="R287" s="54">
        <f t="shared" si="118"/>
        <v>-60.977362935937101</v>
      </c>
      <c r="S287" s="37" t="s">
        <v>91</v>
      </c>
      <c r="T287" s="55">
        <f t="shared" si="132"/>
        <v>0</v>
      </c>
      <c r="U287" s="56">
        <f t="shared" si="133"/>
        <v>623.06734164920363</v>
      </c>
      <c r="V287" s="56">
        <f t="shared" si="134"/>
        <v>1661.6550540045325</v>
      </c>
      <c r="W287" s="37" t="str">
        <f t="shared" si="119"/>
        <v>N</v>
      </c>
      <c r="X287" s="56">
        <f t="shared" si="135"/>
        <v>-2994.913899084182</v>
      </c>
      <c r="Y287" s="56" t="e">
        <f t="shared" si="120"/>
        <v>#VALUE!</v>
      </c>
      <c r="Z287" s="56" t="e">
        <f t="shared" si="136"/>
        <v>#DIV/0!</v>
      </c>
      <c r="AA287" s="56">
        <f t="shared" si="137"/>
        <v>1E-8</v>
      </c>
      <c r="AB287" s="56">
        <f t="shared" si="138"/>
        <v>0</v>
      </c>
      <c r="AC287" s="38"/>
      <c r="AD287" s="16" t="str">
        <f t="shared" si="121"/>
        <v/>
      </c>
      <c r="AE287" s="6" t="str">
        <f t="shared" si="122"/>
        <v/>
      </c>
      <c r="AF287" s="6" t="str">
        <f t="shared" si="123"/>
        <v/>
      </c>
      <c r="AG287" s="6" t="str">
        <f t="shared" si="124"/>
        <v/>
      </c>
      <c r="AH287" s="6" t="str">
        <f t="shared" si="125"/>
        <v/>
      </c>
    </row>
    <row r="288" spans="1:34">
      <c r="A288" s="58" t="str">
        <f t="shared" si="139"/>
        <v/>
      </c>
      <c r="B288" s="46"/>
      <c r="C288" s="47"/>
      <c r="D288" s="47"/>
      <c r="E288" s="48"/>
      <c r="F288" s="49" t="str">
        <f t="shared" si="126"/>
        <v/>
      </c>
      <c r="G288" s="51" t="str">
        <f t="shared" si="127"/>
        <v xml:space="preserve"> </v>
      </c>
      <c r="H288" s="51" t="str">
        <f t="shared" si="128"/>
        <v xml:space="preserve"> </v>
      </c>
      <c r="I288" s="51" t="str">
        <f t="shared" si="129"/>
        <v xml:space="preserve"> </v>
      </c>
      <c r="J288" s="51" t="str">
        <f t="shared" si="112"/>
        <v/>
      </c>
      <c r="K288" s="52" t="str">
        <f t="shared" si="113"/>
        <v/>
      </c>
      <c r="L288" s="52" t="str">
        <f t="shared" si="114"/>
        <v/>
      </c>
      <c r="M288" s="51" t="str">
        <f t="shared" si="130"/>
        <v/>
      </c>
      <c r="N288" s="51" t="str">
        <f t="shared" si="131"/>
        <v/>
      </c>
      <c r="O288" s="62" t="str">
        <f t="shared" si="115"/>
        <v/>
      </c>
      <c r="P288" s="62" t="str">
        <f t="shared" si="116"/>
        <v/>
      </c>
      <c r="Q288" s="62" t="str">
        <f t="shared" si="117"/>
        <v/>
      </c>
      <c r="R288" s="54">
        <f t="shared" si="118"/>
        <v>-60.977362935937101</v>
      </c>
      <c r="S288" s="37" t="s">
        <v>91</v>
      </c>
      <c r="T288" s="55">
        <f t="shared" si="132"/>
        <v>0</v>
      </c>
      <c r="U288" s="56">
        <f t="shared" si="133"/>
        <v>623.06734164920363</v>
      </c>
      <c r="V288" s="56">
        <f t="shared" si="134"/>
        <v>1661.6550540045325</v>
      </c>
      <c r="W288" s="37" t="str">
        <f t="shared" si="119"/>
        <v>N</v>
      </c>
      <c r="X288" s="56">
        <f t="shared" si="135"/>
        <v>-2994.913899084182</v>
      </c>
      <c r="Y288" s="56" t="e">
        <f t="shared" si="120"/>
        <v>#VALUE!</v>
      </c>
      <c r="Z288" s="56" t="e">
        <f t="shared" si="136"/>
        <v>#DIV/0!</v>
      </c>
      <c r="AA288" s="56">
        <f t="shared" si="137"/>
        <v>1E-8</v>
      </c>
      <c r="AB288" s="56">
        <f t="shared" si="138"/>
        <v>0</v>
      </c>
      <c r="AC288" s="38"/>
      <c r="AD288" s="16" t="str">
        <f t="shared" si="121"/>
        <v/>
      </c>
      <c r="AE288" s="6" t="str">
        <f t="shared" si="122"/>
        <v/>
      </c>
      <c r="AF288" s="6" t="str">
        <f t="shared" si="123"/>
        <v/>
      </c>
      <c r="AG288" s="6" t="str">
        <f t="shared" si="124"/>
        <v/>
      </c>
      <c r="AH288" s="6" t="str">
        <f t="shared" si="125"/>
        <v/>
      </c>
    </row>
    <row r="289" spans="1:34">
      <c r="A289" s="58" t="str">
        <f t="shared" si="139"/>
        <v/>
      </c>
      <c r="B289" s="46"/>
      <c r="C289" s="47"/>
      <c r="D289" s="47"/>
      <c r="E289" s="48"/>
      <c r="F289" s="49" t="str">
        <f t="shared" si="126"/>
        <v/>
      </c>
      <c r="G289" s="51" t="str">
        <f t="shared" si="127"/>
        <v xml:space="preserve"> </v>
      </c>
      <c r="H289" s="51" t="str">
        <f t="shared" si="128"/>
        <v xml:space="preserve"> </v>
      </c>
      <c r="I289" s="51" t="str">
        <f t="shared" si="129"/>
        <v xml:space="preserve"> </v>
      </c>
      <c r="J289" s="51" t="str">
        <f t="shared" si="112"/>
        <v/>
      </c>
      <c r="K289" s="52" t="str">
        <f t="shared" si="113"/>
        <v/>
      </c>
      <c r="L289" s="52" t="str">
        <f t="shared" si="114"/>
        <v/>
      </c>
      <c r="M289" s="51" t="str">
        <f t="shared" si="130"/>
        <v/>
      </c>
      <c r="N289" s="51" t="str">
        <f t="shared" si="131"/>
        <v/>
      </c>
      <c r="O289" s="62" t="str">
        <f t="shared" si="115"/>
        <v/>
      </c>
      <c r="P289" s="62" t="str">
        <f t="shared" si="116"/>
        <v/>
      </c>
      <c r="Q289" s="62" t="str">
        <f t="shared" si="117"/>
        <v/>
      </c>
      <c r="R289" s="54">
        <f t="shared" si="118"/>
        <v>-60.977362935937101</v>
      </c>
      <c r="S289" s="37" t="s">
        <v>91</v>
      </c>
      <c r="T289" s="55">
        <f t="shared" si="132"/>
        <v>0</v>
      </c>
      <c r="U289" s="56">
        <f t="shared" si="133"/>
        <v>623.06734164920363</v>
      </c>
      <c r="V289" s="56">
        <f t="shared" si="134"/>
        <v>1661.6550540045325</v>
      </c>
      <c r="W289" s="37" t="str">
        <f t="shared" si="119"/>
        <v>N</v>
      </c>
      <c r="X289" s="56">
        <f t="shared" si="135"/>
        <v>-2994.913899084182</v>
      </c>
      <c r="Y289" s="56" t="e">
        <f t="shared" si="120"/>
        <v>#VALUE!</v>
      </c>
      <c r="Z289" s="56" t="e">
        <f t="shared" si="136"/>
        <v>#DIV/0!</v>
      </c>
      <c r="AA289" s="56">
        <f t="shared" si="137"/>
        <v>1E-8</v>
      </c>
      <c r="AB289" s="56">
        <f t="shared" si="138"/>
        <v>0</v>
      </c>
      <c r="AC289" s="38"/>
      <c r="AD289" s="16" t="str">
        <f t="shared" si="121"/>
        <v/>
      </c>
      <c r="AE289" s="6" t="str">
        <f t="shared" si="122"/>
        <v/>
      </c>
      <c r="AF289" s="6" t="str">
        <f t="shared" si="123"/>
        <v/>
      </c>
      <c r="AG289" s="6" t="str">
        <f t="shared" si="124"/>
        <v/>
      </c>
      <c r="AH289" s="6" t="str">
        <f t="shared" si="125"/>
        <v/>
      </c>
    </row>
    <row r="290" spans="1:34">
      <c r="A290" s="58" t="str">
        <f t="shared" si="139"/>
        <v/>
      </c>
      <c r="B290" s="46"/>
      <c r="C290" s="47"/>
      <c r="D290" s="47"/>
      <c r="E290" s="48"/>
      <c r="F290" s="49" t="str">
        <f t="shared" si="126"/>
        <v/>
      </c>
      <c r="G290" s="51" t="str">
        <f t="shared" si="127"/>
        <v xml:space="preserve"> </v>
      </c>
      <c r="H290" s="51" t="str">
        <f t="shared" si="128"/>
        <v xml:space="preserve"> </v>
      </c>
      <c r="I290" s="51" t="str">
        <f t="shared" si="129"/>
        <v xml:space="preserve"> </v>
      </c>
      <c r="J290" s="51" t="str">
        <f t="shared" si="112"/>
        <v/>
      </c>
      <c r="K290" s="52" t="str">
        <f t="shared" si="113"/>
        <v/>
      </c>
      <c r="L290" s="52" t="str">
        <f t="shared" si="114"/>
        <v/>
      </c>
      <c r="M290" s="51" t="str">
        <f t="shared" si="130"/>
        <v/>
      </c>
      <c r="N290" s="51" t="str">
        <f t="shared" si="131"/>
        <v/>
      </c>
      <c r="O290" s="62" t="str">
        <f t="shared" si="115"/>
        <v/>
      </c>
      <c r="P290" s="62" t="str">
        <f t="shared" si="116"/>
        <v/>
      </c>
      <c r="Q290" s="62" t="str">
        <f t="shared" si="117"/>
        <v/>
      </c>
      <c r="R290" s="54">
        <f t="shared" si="118"/>
        <v>-60.977362935937101</v>
      </c>
      <c r="S290" s="37" t="s">
        <v>91</v>
      </c>
      <c r="T290" s="55">
        <f t="shared" si="132"/>
        <v>0</v>
      </c>
      <c r="U290" s="56">
        <f t="shared" si="133"/>
        <v>623.06734164920363</v>
      </c>
      <c r="V290" s="56">
        <f t="shared" si="134"/>
        <v>1661.6550540045325</v>
      </c>
      <c r="W290" s="37" t="str">
        <f t="shared" si="119"/>
        <v>N</v>
      </c>
      <c r="X290" s="56">
        <f t="shared" si="135"/>
        <v>-2994.913899084182</v>
      </c>
      <c r="Y290" s="56" t="e">
        <f t="shared" si="120"/>
        <v>#VALUE!</v>
      </c>
      <c r="Z290" s="56" t="e">
        <f t="shared" si="136"/>
        <v>#DIV/0!</v>
      </c>
      <c r="AA290" s="56">
        <f t="shared" si="137"/>
        <v>1E-8</v>
      </c>
      <c r="AB290" s="56">
        <f t="shared" si="138"/>
        <v>0</v>
      </c>
      <c r="AC290" s="38"/>
      <c r="AD290" s="16" t="str">
        <f t="shared" si="121"/>
        <v/>
      </c>
      <c r="AE290" s="6" t="str">
        <f t="shared" si="122"/>
        <v/>
      </c>
      <c r="AF290" s="6" t="str">
        <f t="shared" si="123"/>
        <v/>
      </c>
      <c r="AG290" s="6" t="str">
        <f t="shared" si="124"/>
        <v/>
      </c>
      <c r="AH290" s="6" t="str">
        <f t="shared" si="125"/>
        <v/>
      </c>
    </row>
    <row r="291" spans="1:34">
      <c r="A291" s="58" t="str">
        <f t="shared" si="139"/>
        <v/>
      </c>
      <c r="B291" s="46"/>
      <c r="C291" s="47"/>
      <c r="D291" s="47"/>
      <c r="E291" s="48"/>
      <c r="F291" s="49" t="str">
        <f t="shared" si="126"/>
        <v/>
      </c>
      <c r="G291" s="51" t="str">
        <f t="shared" si="127"/>
        <v xml:space="preserve"> </v>
      </c>
      <c r="H291" s="51" t="str">
        <f t="shared" si="128"/>
        <v xml:space="preserve"> </v>
      </c>
      <c r="I291" s="51" t="str">
        <f t="shared" si="129"/>
        <v xml:space="preserve"> </v>
      </c>
      <c r="J291" s="51" t="str">
        <f t="shared" si="112"/>
        <v/>
      </c>
      <c r="K291" s="52" t="str">
        <f t="shared" si="113"/>
        <v/>
      </c>
      <c r="L291" s="52" t="str">
        <f t="shared" si="114"/>
        <v/>
      </c>
      <c r="M291" s="51" t="str">
        <f t="shared" si="130"/>
        <v/>
      </c>
      <c r="N291" s="51" t="str">
        <f t="shared" si="131"/>
        <v/>
      </c>
      <c r="O291" s="62" t="str">
        <f t="shared" si="115"/>
        <v/>
      </c>
      <c r="P291" s="62" t="str">
        <f t="shared" si="116"/>
        <v/>
      </c>
      <c r="Q291" s="62" t="str">
        <f t="shared" si="117"/>
        <v/>
      </c>
      <c r="R291" s="54">
        <f t="shared" si="118"/>
        <v>-60.977362935937101</v>
      </c>
      <c r="S291" s="37" t="s">
        <v>91</v>
      </c>
      <c r="T291" s="55">
        <f t="shared" si="132"/>
        <v>0</v>
      </c>
      <c r="U291" s="56">
        <f t="shared" si="133"/>
        <v>623.06734164920363</v>
      </c>
      <c r="V291" s="56">
        <f t="shared" si="134"/>
        <v>1661.6550540045325</v>
      </c>
      <c r="W291" s="37" t="str">
        <f t="shared" si="119"/>
        <v>N</v>
      </c>
      <c r="X291" s="56">
        <f t="shared" si="135"/>
        <v>-2994.913899084182</v>
      </c>
      <c r="Y291" s="56" t="e">
        <f t="shared" si="120"/>
        <v>#VALUE!</v>
      </c>
      <c r="Z291" s="56" t="e">
        <f t="shared" si="136"/>
        <v>#DIV/0!</v>
      </c>
      <c r="AA291" s="56">
        <f t="shared" si="137"/>
        <v>1E-8</v>
      </c>
      <c r="AB291" s="56">
        <f t="shared" si="138"/>
        <v>0</v>
      </c>
      <c r="AC291" s="38"/>
      <c r="AD291" s="16" t="str">
        <f t="shared" si="121"/>
        <v/>
      </c>
      <c r="AE291" s="6" t="str">
        <f t="shared" si="122"/>
        <v/>
      </c>
      <c r="AF291" s="6" t="str">
        <f t="shared" si="123"/>
        <v/>
      </c>
      <c r="AG291" s="6" t="str">
        <f t="shared" si="124"/>
        <v/>
      </c>
      <c r="AH291" s="6" t="str">
        <f t="shared" si="125"/>
        <v/>
      </c>
    </row>
    <row r="292" spans="1:34">
      <c r="A292" s="58" t="str">
        <f t="shared" si="139"/>
        <v/>
      </c>
      <c r="B292" s="46"/>
      <c r="C292" s="47"/>
      <c r="D292" s="47"/>
      <c r="E292" s="48"/>
      <c r="F292" s="49" t="str">
        <f t="shared" si="126"/>
        <v/>
      </c>
      <c r="G292" s="51" t="str">
        <f t="shared" si="127"/>
        <v xml:space="preserve"> </v>
      </c>
      <c r="H292" s="51" t="str">
        <f t="shared" si="128"/>
        <v xml:space="preserve"> </v>
      </c>
      <c r="I292" s="51" t="str">
        <f t="shared" si="129"/>
        <v xml:space="preserve"> </v>
      </c>
      <c r="J292" s="51" t="str">
        <f t="shared" si="112"/>
        <v/>
      </c>
      <c r="K292" s="52" t="str">
        <f t="shared" si="113"/>
        <v/>
      </c>
      <c r="L292" s="52" t="str">
        <f t="shared" si="114"/>
        <v/>
      </c>
      <c r="M292" s="51" t="str">
        <f t="shared" si="130"/>
        <v/>
      </c>
      <c r="N292" s="51" t="str">
        <f t="shared" si="131"/>
        <v/>
      </c>
      <c r="O292" s="62" t="str">
        <f t="shared" si="115"/>
        <v/>
      </c>
      <c r="P292" s="62" t="str">
        <f t="shared" si="116"/>
        <v/>
      </c>
      <c r="Q292" s="62" t="str">
        <f t="shared" si="117"/>
        <v/>
      </c>
      <c r="R292" s="54">
        <f t="shared" si="118"/>
        <v>-60.977362935937101</v>
      </c>
      <c r="S292" s="37" t="s">
        <v>91</v>
      </c>
      <c r="T292" s="55">
        <f t="shared" si="132"/>
        <v>0</v>
      </c>
      <c r="U292" s="56">
        <f t="shared" si="133"/>
        <v>623.06734164920363</v>
      </c>
      <c r="V292" s="56">
        <f t="shared" si="134"/>
        <v>1661.6550540045325</v>
      </c>
      <c r="W292" s="37" t="str">
        <f t="shared" si="119"/>
        <v>N</v>
      </c>
      <c r="X292" s="56">
        <f t="shared" si="135"/>
        <v>-2994.913899084182</v>
      </c>
      <c r="Y292" s="56" t="e">
        <f t="shared" si="120"/>
        <v>#VALUE!</v>
      </c>
      <c r="Z292" s="56" t="e">
        <f t="shared" si="136"/>
        <v>#DIV/0!</v>
      </c>
      <c r="AA292" s="56">
        <f t="shared" si="137"/>
        <v>1E-8</v>
      </c>
      <c r="AB292" s="56">
        <f t="shared" si="138"/>
        <v>0</v>
      </c>
      <c r="AC292" s="38"/>
      <c r="AD292" s="16" t="str">
        <f t="shared" si="121"/>
        <v/>
      </c>
      <c r="AE292" s="6" t="str">
        <f t="shared" si="122"/>
        <v/>
      </c>
      <c r="AF292" s="6" t="str">
        <f t="shared" si="123"/>
        <v/>
      </c>
      <c r="AG292" s="6" t="str">
        <f t="shared" si="124"/>
        <v/>
      </c>
      <c r="AH292" s="6" t="str">
        <f t="shared" si="125"/>
        <v/>
      </c>
    </row>
    <row r="293" spans="1:34">
      <c r="A293" s="58" t="str">
        <f t="shared" si="139"/>
        <v/>
      </c>
      <c r="B293" s="46"/>
      <c r="C293" s="47"/>
      <c r="D293" s="47"/>
      <c r="E293" s="48"/>
      <c r="F293" s="49" t="str">
        <f t="shared" si="126"/>
        <v/>
      </c>
      <c r="G293" s="51" t="str">
        <f t="shared" si="127"/>
        <v xml:space="preserve"> </v>
      </c>
      <c r="H293" s="51" t="str">
        <f t="shared" si="128"/>
        <v xml:space="preserve"> </v>
      </c>
      <c r="I293" s="51" t="str">
        <f t="shared" si="129"/>
        <v xml:space="preserve"> </v>
      </c>
      <c r="J293" s="51" t="str">
        <f t="shared" si="112"/>
        <v/>
      </c>
      <c r="K293" s="52" t="str">
        <f t="shared" si="113"/>
        <v/>
      </c>
      <c r="L293" s="52" t="str">
        <f t="shared" si="114"/>
        <v/>
      </c>
      <c r="M293" s="51" t="str">
        <f t="shared" si="130"/>
        <v/>
      </c>
      <c r="N293" s="51" t="str">
        <f t="shared" si="131"/>
        <v/>
      </c>
      <c r="O293" s="62" t="str">
        <f t="shared" si="115"/>
        <v/>
      </c>
      <c r="P293" s="62" t="str">
        <f t="shared" si="116"/>
        <v/>
      </c>
      <c r="Q293" s="62" t="str">
        <f t="shared" si="117"/>
        <v/>
      </c>
      <c r="R293" s="54">
        <f t="shared" si="118"/>
        <v>-60.977362935937101</v>
      </c>
      <c r="S293" s="37" t="s">
        <v>91</v>
      </c>
      <c r="T293" s="55">
        <f t="shared" si="132"/>
        <v>0</v>
      </c>
      <c r="U293" s="56">
        <f t="shared" si="133"/>
        <v>623.06734164920363</v>
      </c>
      <c r="V293" s="56">
        <f t="shared" si="134"/>
        <v>1661.6550540045325</v>
      </c>
      <c r="W293" s="37" t="str">
        <f t="shared" si="119"/>
        <v>N</v>
      </c>
      <c r="X293" s="56">
        <f t="shared" si="135"/>
        <v>-2994.913899084182</v>
      </c>
      <c r="Y293" s="56" t="e">
        <f t="shared" si="120"/>
        <v>#VALUE!</v>
      </c>
      <c r="Z293" s="56" t="e">
        <f t="shared" si="136"/>
        <v>#DIV/0!</v>
      </c>
      <c r="AA293" s="56">
        <f t="shared" si="137"/>
        <v>1E-8</v>
      </c>
      <c r="AB293" s="56">
        <f t="shared" si="138"/>
        <v>0</v>
      </c>
      <c r="AC293" s="38"/>
      <c r="AD293" s="16" t="str">
        <f t="shared" si="121"/>
        <v/>
      </c>
      <c r="AE293" s="6" t="str">
        <f t="shared" si="122"/>
        <v/>
      </c>
      <c r="AF293" s="6" t="str">
        <f t="shared" si="123"/>
        <v/>
      </c>
      <c r="AG293" s="6" t="str">
        <f t="shared" si="124"/>
        <v/>
      </c>
      <c r="AH293" s="6" t="str">
        <f t="shared" si="125"/>
        <v/>
      </c>
    </row>
    <row r="294" spans="1:34">
      <c r="A294" s="58" t="str">
        <f t="shared" si="139"/>
        <v/>
      </c>
      <c r="B294" s="46"/>
      <c r="C294" s="47"/>
      <c r="D294" s="47"/>
      <c r="E294" s="48"/>
      <c r="F294" s="49" t="str">
        <f t="shared" si="126"/>
        <v/>
      </c>
      <c r="G294" s="51" t="str">
        <f t="shared" si="127"/>
        <v xml:space="preserve"> </v>
      </c>
      <c r="H294" s="51" t="str">
        <f t="shared" si="128"/>
        <v xml:space="preserve"> </v>
      </c>
      <c r="I294" s="51" t="str">
        <f t="shared" si="129"/>
        <v xml:space="preserve"> </v>
      </c>
      <c r="J294" s="51" t="str">
        <f t="shared" si="112"/>
        <v/>
      </c>
      <c r="K294" s="52" t="str">
        <f t="shared" si="113"/>
        <v/>
      </c>
      <c r="L294" s="52" t="str">
        <f t="shared" si="114"/>
        <v/>
      </c>
      <c r="M294" s="51" t="str">
        <f t="shared" si="130"/>
        <v/>
      </c>
      <c r="N294" s="51" t="str">
        <f t="shared" si="131"/>
        <v/>
      </c>
      <c r="O294" s="62" t="str">
        <f t="shared" si="115"/>
        <v/>
      </c>
      <c r="P294" s="62" t="str">
        <f t="shared" si="116"/>
        <v/>
      </c>
      <c r="Q294" s="62" t="str">
        <f t="shared" si="117"/>
        <v/>
      </c>
      <c r="R294" s="54">
        <f t="shared" si="118"/>
        <v>-60.977362935937101</v>
      </c>
      <c r="S294" s="37" t="s">
        <v>91</v>
      </c>
      <c r="T294" s="55">
        <f t="shared" si="132"/>
        <v>0</v>
      </c>
      <c r="U294" s="56">
        <f t="shared" si="133"/>
        <v>623.06734164920363</v>
      </c>
      <c r="V294" s="56">
        <f t="shared" si="134"/>
        <v>1661.6550540045325</v>
      </c>
      <c r="W294" s="37" t="str">
        <f t="shared" si="119"/>
        <v>N</v>
      </c>
      <c r="X294" s="56">
        <f t="shared" si="135"/>
        <v>-2994.913899084182</v>
      </c>
      <c r="Y294" s="56" t="e">
        <f t="shared" si="120"/>
        <v>#VALUE!</v>
      </c>
      <c r="Z294" s="56" t="e">
        <f t="shared" si="136"/>
        <v>#DIV/0!</v>
      </c>
      <c r="AA294" s="56">
        <f t="shared" si="137"/>
        <v>1E-8</v>
      </c>
      <c r="AB294" s="56">
        <f t="shared" si="138"/>
        <v>0</v>
      </c>
      <c r="AC294" s="38"/>
      <c r="AD294" s="16" t="str">
        <f t="shared" si="121"/>
        <v/>
      </c>
      <c r="AE294" s="6" t="str">
        <f t="shared" si="122"/>
        <v/>
      </c>
      <c r="AF294" s="6" t="str">
        <f t="shared" si="123"/>
        <v/>
      </c>
      <c r="AG294" s="6" t="str">
        <f t="shared" si="124"/>
        <v/>
      </c>
      <c r="AH294" s="6" t="str">
        <f t="shared" si="125"/>
        <v/>
      </c>
    </row>
    <row r="295" spans="1:34">
      <c r="A295" s="58" t="str">
        <f t="shared" si="139"/>
        <v/>
      </c>
      <c r="B295" s="46"/>
      <c r="C295" s="47"/>
      <c r="D295" s="47"/>
      <c r="E295" s="48"/>
      <c r="F295" s="49" t="str">
        <f t="shared" si="126"/>
        <v/>
      </c>
      <c r="G295" s="51" t="str">
        <f t="shared" si="127"/>
        <v xml:space="preserve"> </v>
      </c>
      <c r="H295" s="51" t="str">
        <f t="shared" si="128"/>
        <v xml:space="preserve"> </v>
      </c>
      <c r="I295" s="51" t="str">
        <f t="shared" si="129"/>
        <v xml:space="preserve"> </v>
      </c>
      <c r="J295" s="51" t="str">
        <f t="shared" si="112"/>
        <v/>
      </c>
      <c r="K295" s="52" t="str">
        <f t="shared" si="113"/>
        <v/>
      </c>
      <c r="L295" s="52" t="str">
        <f t="shared" si="114"/>
        <v/>
      </c>
      <c r="M295" s="51" t="str">
        <f t="shared" si="130"/>
        <v/>
      </c>
      <c r="N295" s="51" t="str">
        <f t="shared" si="131"/>
        <v/>
      </c>
      <c r="O295" s="62" t="str">
        <f t="shared" si="115"/>
        <v/>
      </c>
      <c r="P295" s="62" t="str">
        <f t="shared" si="116"/>
        <v/>
      </c>
      <c r="Q295" s="62" t="str">
        <f t="shared" si="117"/>
        <v/>
      </c>
      <c r="R295" s="54">
        <f t="shared" si="118"/>
        <v>-60.977362935937101</v>
      </c>
      <c r="S295" s="37" t="s">
        <v>91</v>
      </c>
      <c r="T295" s="55">
        <f t="shared" si="132"/>
        <v>0</v>
      </c>
      <c r="U295" s="56">
        <f t="shared" si="133"/>
        <v>623.06734164920363</v>
      </c>
      <c r="V295" s="56">
        <f t="shared" si="134"/>
        <v>1661.6550540045325</v>
      </c>
      <c r="W295" s="37" t="str">
        <f t="shared" si="119"/>
        <v>N</v>
      </c>
      <c r="X295" s="56">
        <f t="shared" si="135"/>
        <v>-2994.913899084182</v>
      </c>
      <c r="Y295" s="56" t="e">
        <f t="shared" si="120"/>
        <v>#VALUE!</v>
      </c>
      <c r="Z295" s="56" t="e">
        <f t="shared" si="136"/>
        <v>#DIV/0!</v>
      </c>
      <c r="AA295" s="56">
        <f t="shared" si="137"/>
        <v>1E-8</v>
      </c>
      <c r="AB295" s="56">
        <f t="shared" si="138"/>
        <v>0</v>
      </c>
      <c r="AC295" s="38"/>
      <c r="AD295" s="16" t="str">
        <f t="shared" si="121"/>
        <v/>
      </c>
      <c r="AE295" s="6" t="str">
        <f t="shared" si="122"/>
        <v/>
      </c>
      <c r="AF295" s="6" t="str">
        <f t="shared" si="123"/>
        <v/>
      </c>
      <c r="AG295" s="6" t="str">
        <f t="shared" si="124"/>
        <v/>
      </c>
      <c r="AH295" s="6" t="str">
        <f t="shared" si="125"/>
        <v/>
      </c>
    </row>
    <row r="296" spans="1:34">
      <c r="A296" s="58" t="str">
        <f t="shared" si="139"/>
        <v/>
      </c>
      <c r="B296" s="46"/>
      <c r="C296" s="47"/>
      <c r="D296" s="47"/>
      <c r="E296" s="48"/>
      <c r="F296" s="49" t="str">
        <f t="shared" si="126"/>
        <v/>
      </c>
      <c r="G296" s="51" t="str">
        <f t="shared" si="127"/>
        <v xml:space="preserve"> </v>
      </c>
      <c r="H296" s="51" t="str">
        <f t="shared" si="128"/>
        <v xml:space="preserve"> </v>
      </c>
      <c r="I296" s="51" t="str">
        <f t="shared" si="129"/>
        <v xml:space="preserve"> </v>
      </c>
      <c r="J296" s="51" t="str">
        <f t="shared" si="112"/>
        <v/>
      </c>
      <c r="K296" s="52" t="str">
        <f t="shared" si="113"/>
        <v/>
      </c>
      <c r="L296" s="52" t="str">
        <f t="shared" si="114"/>
        <v/>
      </c>
      <c r="M296" s="51" t="str">
        <f t="shared" si="130"/>
        <v/>
      </c>
      <c r="N296" s="51" t="str">
        <f t="shared" si="131"/>
        <v/>
      </c>
      <c r="O296" s="62" t="str">
        <f t="shared" si="115"/>
        <v/>
      </c>
      <c r="P296" s="62" t="str">
        <f t="shared" si="116"/>
        <v/>
      </c>
      <c r="Q296" s="62" t="str">
        <f t="shared" si="117"/>
        <v/>
      </c>
      <c r="R296" s="54">
        <f t="shared" si="118"/>
        <v>-60.977362935937101</v>
      </c>
      <c r="S296" s="37" t="s">
        <v>91</v>
      </c>
      <c r="T296" s="55">
        <f t="shared" si="132"/>
        <v>0</v>
      </c>
      <c r="U296" s="56">
        <f t="shared" si="133"/>
        <v>623.06734164920363</v>
      </c>
      <c r="V296" s="56">
        <f t="shared" si="134"/>
        <v>1661.6550540045325</v>
      </c>
      <c r="W296" s="37" t="str">
        <f t="shared" si="119"/>
        <v>N</v>
      </c>
      <c r="X296" s="56">
        <f t="shared" si="135"/>
        <v>-2994.913899084182</v>
      </c>
      <c r="Y296" s="56" t="e">
        <f t="shared" si="120"/>
        <v>#VALUE!</v>
      </c>
      <c r="Z296" s="56" t="e">
        <f t="shared" si="136"/>
        <v>#DIV/0!</v>
      </c>
      <c r="AA296" s="56">
        <f t="shared" si="137"/>
        <v>1E-8</v>
      </c>
      <c r="AB296" s="56">
        <f t="shared" si="138"/>
        <v>0</v>
      </c>
      <c r="AC296" s="38"/>
      <c r="AD296" s="16" t="str">
        <f t="shared" si="121"/>
        <v/>
      </c>
      <c r="AE296" s="6" t="str">
        <f t="shared" si="122"/>
        <v/>
      </c>
      <c r="AF296" s="6" t="str">
        <f t="shared" si="123"/>
        <v/>
      </c>
      <c r="AG296" s="6" t="str">
        <f t="shared" si="124"/>
        <v/>
      </c>
      <c r="AH296" s="6" t="str">
        <f t="shared" si="125"/>
        <v/>
      </c>
    </row>
    <row r="297" spans="1:34">
      <c r="A297" s="58" t="str">
        <f t="shared" si="139"/>
        <v/>
      </c>
      <c r="B297" s="46"/>
      <c r="C297" s="47"/>
      <c r="D297" s="47"/>
      <c r="E297" s="48"/>
      <c r="F297" s="49" t="str">
        <f t="shared" si="126"/>
        <v/>
      </c>
      <c r="G297" s="51" t="str">
        <f t="shared" si="127"/>
        <v xml:space="preserve"> </v>
      </c>
      <c r="H297" s="51" t="str">
        <f t="shared" si="128"/>
        <v xml:space="preserve"> </v>
      </c>
      <c r="I297" s="51" t="str">
        <f t="shared" si="129"/>
        <v xml:space="preserve"> </v>
      </c>
      <c r="J297" s="51" t="str">
        <f t="shared" si="112"/>
        <v/>
      </c>
      <c r="K297" s="52" t="str">
        <f t="shared" si="113"/>
        <v/>
      </c>
      <c r="L297" s="52" t="str">
        <f t="shared" si="114"/>
        <v/>
      </c>
      <c r="M297" s="51" t="str">
        <f t="shared" si="130"/>
        <v/>
      </c>
      <c r="N297" s="51" t="str">
        <f t="shared" si="131"/>
        <v/>
      </c>
      <c r="O297" s="62" t="str">
        <f t="shared" si="115"/>
        <v/>
      </c>
      <c r="P297" s="62" t="str">
        <f t="shared" si="116"/>
        <v/>
      </c>
      <c r="Q297" s="62" t="str">
        <f t="shared" si="117"/>
        <v/>
      </c>
      <c r="R297" s="54">
        <f t="shared" si="118"/>
        <v>-60.977362935937101</v>
      </c>
      <c r="S297" s="37" t="s">
        <v>91</v>
      </c>
      <c r="T297" s="55">
        <f t="shared" si="132"/>
        <v>0</v>
      </c>
      <c r="U297" s="56">
        <f t="shared" si="133"/>
        <v>623.06734164920363</v>
      </c>
      <c r="V297" s="56">
        <f t="shared" si="134"/>
        <v>1661.6550540045325</v>
      </c>
      <c r="W297" s="37" t="str">
        <f t="shared" si="119"/>
        <v>N</v>
      </c>
      <c r="X297" s="56">
        <f t="shared" si="135"/>
        <v>-2994.913899084182</v>
      </c>
      <c r="Y297" s="56" t="e">
        <f t="shared" si="120"/>
        <v>#VALUE!</v>
      </c>
      <c r="Z297" s="56" t="e">
        <f t="shared" si="136"/>
        <v>#DIV/0!</v>
      </c>
      <c r="AA297" s="56">
        <f t="shared" si="137"/>
        <v>1E-8</v>
      </c>
      <c r="AB297" s="56">
        <f t="shared" si="138"/>
        <v>0</v>
      </c>
      <c r="AC297" s="38"/>
      <c r="AD297" s="16" t="str">
        <f t="shared" si="121"/>
        <v/>
      </c>
      <c r="AE297" s="6" t="str">
        <f t="shared" si="122"/>
        <v/>
      </c>
      <c r="AF297" s="6" t="str">
        <f t="shared" si="123"/>
        <v/>
      </c>
      <c r="AG297" s="6" t="str">
        <f t="shared" si="124"/>
        <v/>
      </c>
      <c r="AH297" s="6" t="str">
        <f t="shared" si="125"/>
        <v/>
      </c>
    </row>
    <row r="298" spans="1:34">
      <c r="A298" s="58" t="str">
        <f t="shared" si="139"/>
        <v/>
      </c>
      <c r="B298" s="46"/>
      <c r="C298" s="47"/>
      <c r="D298" s="47"/>
      <c r="E298" s="48"/>
      <c r="F298" s="49" t="str">
        <f t="shared" si="126"/>
        <v/>
      </c>
      <c r="G298" s="51" t="str">
        <f t="shared" si="127"/>
        <v xml:space="preserve"> </v>
      </c>
      <c r="H298" s="51" t="str">
        <f t="shared" si="128"/>
        <v xml:space="preserve"> </v>
      </c>
      <c r="I298" s="51" t="str">
        <f t="shared" si="129"/>
        <v xml:space="preserve"> </v>
      </c>
      <c r="J298" s="51" t="str">
        <f t="shared" si="112"/>
        <v/>
      </c>
      <c r="K298" s="52" t="str">
        <f t="shared" si="113"/>
        <v/>
      </c>
      <c r="L298" s="52" t="str">
        <f t="shared" si="114"/>
        <v/>
      </c>
      <c r="M298" s="51" t="str">
        <f t="shared" si="130"/>
        <v/>
      </c>
      <c r="N298" s="51" t="str">
        <f t="shared" si="131"/>
        <v/>
      </c>
      <c r="O298" s="62" t="str">
        <f t="shared" si="115"/>
        <v/>
      </c>
      <c r="P298" s="62" t="str">
        <f t="shared" si="116"/>
        <v/>
      </c>
      <c r="Q298" s="62" t="str">
        <f t="shared" si="117"/>
        <v/>
      </c>
      <c r="R298" s="54">
        <f t="shared" si="118"/>
        <v>-60.977362935937101</v>
      </c>
      <c r="S298" s="37" t="s">
        <v>91</v>
      </c>
      <c r="T298" s="55">
        <f t="shared" si="132"/>
        <v>0</v>
      </c>
      <c r="U298" s="56">
        <f t="shared" si="133"/>
        <v>623.06734164920363</v>
      </c>
      <c r="V298" s="56">
        <f t="shared" si="134"/>
        <v>1661.6550540045325</v>
      </c>
      <c r="W298" s="37" t="str">
        <f t="shared" si="119"/>
        <v>N</v>
      </c>
      <c r="X298" s="56">
        <f t="shared" si="135"/>
        <v>-2994.913899084182</v>
      </c>
      <c r="Y298" s="56" t="e">
        <f t="shared" si="120"/>
        <v>#VALUE!</v>
      </c>
      <c r="Z298" s="56" t="e">
        <f t="shared" si="136"/>
        <v>#DIV/0!</v>
      </c>
      <c r="AA298" s="56">
        <f t="shared" si="137"/>
        <v>1E-8</v>
      </c>
      <c r="AB298" s="56">
        <f t="shared" si="138"/>
        <v>0</v>
      </c>
      <c r="AC298" s="38"/>
      <c r="AD298" s="16" t="str">
        <f t="shared" si="121"/>
        <v/>
      </c>
      <c r="AE298" s="6" t="str">
        <f t="shared" si="122"/>
        <v/>
      </c>
      <c r="AF298" s="6" t="str">
        <f t="shared" si="123"/>
        <v/>
      </c>
      <c r="AG298" s="6" t="str">
        <f t="shared" si="124"/>
        <v/>
      </c>
      <c r="AH298" s="6" t="str">
        <f t="shared" si="125"/>
        <v/>
      </c>
    </row>
    <row r="299" spans="1:34">
      <c r="A299" s="58" t="str">
        <f t="shared" si="139"/>
        <v/>
      </c>
      <c r="B299" s="46"/>
      <c r="C299" s="47"/>
      <c r="D299" s="47"/>
      <c r="E299" s="48"/>
      <c r="F299" s="49" t="str">
        <f t="shared" si="126"/>
        <v/>
      </c>
      <c r="G299" s="51" t="str">
        <f t="shared" si="127"/>
        <v xml:space="preserve"> </v>
      </c>
      <c r="H299" s="51" t="str">
        <f t="shared" si="128"/>
        <v xml:space="preserve"> </v>
      </c>
      <c r="I299" s="51" t="str">
        <f t="shared" si="129"/>
        <v xml:space="preserve"> </v>
      </c>
      <c r="J299" s="51" t="str">
        <f t="shared" si="112"/>
        <v/>
      </c>
      <c r="K299" s="52" t="str">
        <f t="shared" si="113"/>
        <v/>
      </c>
      <c r="L299" s="52" t="str">
        <f t="shared" si="114"/>
        <v/>
      </c>
      <c r="M299" s="51" t="str">
        <f t="shared" si="130"/>
        <v/>
      </c>
      <c r="N299" s="51" t="str">
        <f t="shared" si="131"/>
        <v/>
      </c>
      <c r="O299" s="62" t="str">
        <f t="shared" si="115"/>
        <v/>
      </c>
      <c r="P299" s="62" t="str">
        <f t="shared" si="116"/>
        <v/>
      </c>
      <c r="Q299" s="62" t="str">
        <f t="shared" si="117"/>
        <v/>
      </c>
      <c r="R299" s="54">
        <f t="shared" si="118"/>
        <v>-60.977362935937101</v>
      </c>
      <c r="S299" s="37" t="s">
        <v>91</v>
      </c>
      <c r="T299" s="55">
        <f t="shared" si="132"/>
        <v>0</v>
      </c>
      <c r="U299" s="56">
        <f t="shared" si="133"/>
        <v>623.06734164920363</v>
      </c>
      <c r="V299" s="56">
        <f t="shared" si="134"/>
        <v>1661.6550540045325</v>
      </c>
      <c r="W299" s="37" t="str">
        <f t="shared" si="119"/>
        <v>N</v>
      </c>
      <c r="X299" s="56">
        <f t="shared" si="135"/>
        <v>-2994.913899084182</v>
      </c>
      <c r="Y299" s="56" t="e">
        <f t="shared" si="120"/>
        <v>#VALUE!</v>
      </c>
      <c r="Z299" s="56" t="e">
        <f t="shared" si="136"/>
        <v>#DIV/0!</v>
      </c>
      <c r="AA299" s="56">
        <f t="shared" si="137"/>
        <v>1E-8</v>
      </c>
      <c r="AB299" s="56">
        <f t="shared" si="138"/>
        <v>0</v>
      </c>
      <c r="AC299" s="38"/>
      <c r="AD299" s="16" t="str">
        <f t="shared" si="121"/>
        <v/>
      </c>
      <c r="AE299" s="6" t="str">
        <f t="shared" si="122"/>
        <v/>
      </c>
      <c r="AF299" s="6" t="str">
        <f t="shared" si="123"/>
        <v/>
      </c>
      <c r="AG299" s="6" t="str">
        <f t="shared" si="124"/>
        <v/>
      </c>
      <c r="AH299" s="6" t="str">
        <f t="shared" si="125"/>
        <v/>
      </c>
    </row>
    <row r="300" spans="1:34">
      <c r="A300" s="58" t="str">
        <f t="shared" si="139"/>
        <v/>
      </c>
      <c r="B300" s="46"/>
      <c r="C300" s="47"/>
      <c r="D300" s="47"/>
      <c r="E300" s="48"/>
      <c r="F300" s="49" t="str">
        <f t="shared" si="126"/>
        <v/>
      </c>
      <c r="G300" s="51" t="str">
        <f t="shared" si="127"/>
        <v xml:space="preserve"> </v>
      </c>
      <c r="H300" s="51" t="str">
        <f t="shared" si="128"/>
        <v xml:space="preserve"> </v>
      </c>
      <c r="I300" s="51" t="str">
        <f t="shared" si="129"/>
        <v xml:space="preserve"> </v>
      </c>
      <c r="J300" s="51" t="str">
        <f t="shared" si="112"/>
        <v/>
      </c>
      <c r="K300" s="52" t="str">
        <f t="shared" si="113"/>
        <v/>
      </c>
      <c r="L300" s="52" t="str">
        <f t="shared" si="114"/>
        <v/>
      </c>
      <c r="M300" s="51" t="str">
        <f t="shared" si="130"/>
        <v/>
      </c>
      <c r="N300" s="51" t="str">
        <f t="shared" si="131"/>
        <v/>
      </c>
      <c r="O300" s="62" t="str">
        <f t="shared" si="115"/>
        <v/>
      </c>
      <c r="P300" s="62" t="str">
        <f t="shared" si="116"/>
        <v/>
      </c>
      <c r="Q300" s="62" t="str">
        <f t="shared" si="117"/>
        <v/>
      </c>
      <c r="R300" s="54">
        <f t="shared" si="118"/>
        <v>-60.977362935937101</v>
      </c>
      <c r="S300" s="37" t="s">
        <v>91</v>
      </c>
      <c r="T300" s="55">
        <f t="shared" si="132"/>
        <v>0</v>
      </c>
      <c r="U300" s="56">
        <f t="shared" si="133"/>
        <v>623.06734164920363</v>
      </c>
      <c r="V300" s="56">
        <f t="shared" si="134"/>
        <v>1661.6550540045325</v>
      </c>
      <c r="W300" s="37" t="str">
        <f t="shared" si="119"/>
        <v>N</v>
      </c>
      <c r="X300" s="56">
        <f t="shared" si="135"/>
        <v>-2994.913899084182</v>
      </c>
      <c r="Y300" s="56" t="e">
        <f t="shared" si="120"/>
        <v>#VALUE!</v>
      </c>
      <c r="Z300" s="56" t="e">
        <f t="shared" si="136"/>
        <v>#DIV/0!</v>
      </c>
      <c r="AA300" s="56">
        <f t="shared" si="137"/>
        <v>1E-8</v>
      </c>
      <c r="AB300" s="56">
        <f t="shared" si="138"/>
        <v>0</v>
      </c>
      <c r="AC300" s="38"/>
      <c r="AD300" s="16" t="str">
        <f t="shared" si="121"/>
        <v/>
      </c>
      <c r="AE300" s="6" t="str">
        <f t="shared" si="122"/>
        <v/>
      </c>
      <c r="AF300" s="6" t="str">
        <f t="shared" si="123"/>
        <v/>
      </c>
      <c r="AG300" s="6" t="str">
        <f t="shared" si="124"/>
        <v/>
      </c>
      <c r="AH300" s="6" t="str">
        <f t="shared" si="125"/>
        <v/>
      </c>
    </row>
    <row r="301" spans="1:34">
      <c r="A301" s="58" t="str">
        <f t="shared" si="139"/>
        <v/>
      </c>
      <c r="B301" s="46"/>
      <c r="C301" s="47"/>
      <c r="D301" s="47"/>
      <c r="E301" s="48"/>
      <c r="F301" s="49" t="str">
        <f t="shared" si="126"/>
        <v/>
      </c>
      <c r="G301" s="51" t="str">
        <f t="shared" si="127"/>
        <v xml:space="preserve"> </v>
      </c>
      <c r="H301" s="51" t="str">
        <f t="shared" si="128"/>
        <v xml:space="preserve"> </v>
      </c>
      <c r="I301" s="51" t="str">
        <f t="shared" si="129"/>
        <v xml:space="preserve"> </v>
      </c>
      <c r="J301" s="51" t="str">
        <f t="shared" si="112"/>
        <v/>
      </c>
      <c r="K301" s="52" t="str">
        <f t="shared" si="113"/>
        <v/>
      </c>
      <c r="L301" s="52" t="str">
        <f>IF(B301&lt;=0,"",(IF(P301&lt;0,360+P301,+P301)))</f>
        <v/>
      </c>
      <c r="M301" s="51" t="str">
        <f t="shared" si="130"/>
        <v/>
      </c>
      <c r="N301" s="51" t="str">
        <f t="shared" si="131"/>
        <v/>
      </c>
      <c r="O301" s="62" t="str">
        <f t="shared" si="115"/>
        <v/>
      </c>
      <c r="P301" s="62" t="str">
        <f t="shared" si="116"/>
        <v/>
      </c>
      <c r="Q301" s="62" t="str">
        <f t="shared" si="117"/>
        <v/>
      </c>
      <c r="R301" s="54">
        <f t="shared" si="118"/>
        <v>-60.977362935937101</v>
      </c>
      <c r="S301" s="37" t="s">
        <v>91</v>
      </c>
      <c r="T301" s="55">
        <f t="shared" si="132"/>
        <v>0</v>
      </c>
      <c r="U301" s="56">
        <f t="shared" si="133"/>
        <v>623.06734164920363</v>
      </c>
      <c r="V301" s="56">
        <f t="shared" si="134"/>
        <v>1661.6550540045325</v>
      </c>
      <c r="W301" s="37" t="str">
        <f t="shared" si="119"/>
        <v>N</v>
      </c>
      <c r="X301" s="56">
        <f t="shared" si="135"/>
        <v>-2994.913899084182</v>
      </c>
      <c r="Y301" s="56" t="e">
        <f t="shared" si="120"/>
        <v>#VALUE!</v>
      </c>
      <c r="Z301" s="56" t="e">
        <f t="shared" si="136"/>
        <v>#DIV/0!</v>
      </c>
      <c r="AA301" s="56">
        <f t="shared" si="137"/>
        <v>1E-8</v>
      </c>
      <c r="AB301" s="56">
        <f t="shared" si="138"/>
        <v>0</v>
      </c>
      <c r="AC301" s="38"/>
      <c r="AD301" s="16" t="str">
        <f t="shared" si="121"/>
        <v/>
      </c>
      <c r="AE301" s="6" t="str">
        <f t="shared" si="122"/>
        <v/>
      </c>
      <c r="AF301" s="6" t="str">
        <f t="shared" si="123"/>
        <v/>
      </c>
      <c r="AG301" s="6" t="str">
        <f t="shared" si="124"/>
        <v/>
      </c>
      <c r="AH301" s="6" t="str">
        <f t="shared" si="125"/>
        <v/>
      </c>
    </row>
    <row r="302" spans="1:34">
      <c r="A302" s="65"/>
      <c r="B302" s="65"/>
      <c r="C302" s="66"/>
      <c r="D302" s="66"/>
      <c r="E302" s="65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</row>
    <row r="303" spans="1:34">
      <c r="A303" s="67"/>
      <c r="B303" s="67"/>
      <c r="C303" s="68"/>
      <c r="D303" s="68"/>
      <c r="E303" s="68"/>
      <c r="F303" s="67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</row>
    <row r="304" spans="1:34">
      <c r="A304" s="67"/>
      <c r="B304" s="67"/>
      <c r="C304" s="68"/>
      <c r="D304" s="68"/>
      <c r="E304" s="68"/>
      <c r="F304" s="67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</row>
    <row r="305" spans="1:17">
      <c r="A305" s="67"/>
      <c r="B305" s="67"/>
      <c r="C305" s="68"/>
      <c r="D305" s="68"/>
      <c r="E305" s="68"/>
      <c r="F305" s="67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</row>
    <row r="306" spans="1:17">
      <c r="A306" s="67"/>
      <c r="B306" s="67"/>
      <c r="C306" s="68"/>
      <c r="D306" s="68"/>
      <c r="E306" s="68"/>
      <c r="F306" s="67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</row>
    <row r="307" spans="1:17">
      <c r="A307" s="67"/>
      <c r="B307" s="67"/>
      <c r="C307" s="68"/>
      <c r="D307" s="68"/>
      <c r="E307" s="68"/>
      <c r="F307" s="67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</row>
    <row r="308" spans="1:17">
      <c r="A308" s="67"/>
      <c r="B308" s="67"/>
      <c r="C308" s="68"/>
      <c r="D308" s="68"/>
      <c r="E308" s="68"/>
      <c r="F308" s="67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</row>
    <row r="309" spans="1:17">
      <c r="A309" s="67"/>
      <c r="B309" s="67"/>
      <c r="C309" s="68"/>
      <c r="D309" s="68"/>
      <c r="E309" s="68"/>
      <c r="F309" s="67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</row>
    <row r="310" spans="1:17">
      <c r="A310" s="67"/>
      <c r="B310" s="67"/>
      <c r="C310" s="68"/>
      <c r="D310" s="68"/>
      <c r="E310" s="68"/>
      <c r="F310" s="67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</row>
    <row r="311" spans="1:17">
      <c r="A311" s="67"/>
      <c r="B311" s="67"/>
      <c r="C311" s="68"/>
      <c r="D311" s="68"/>
      <c r="E311" s="68"/>
      <c r="F311" s="67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</row>
    <row r="312" spans="1:17">
      <c r="A312" s="67"/>
      <c r="B312" s="67"/>
      <c r="C312" s="68"/>
      <c r="D312" s="68"/>
      <c r="E312" s="68"/>
      <c r="F312" s="67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</row>
    <row r="313" spans="1:17">
      <c r="A313" s="67"/>
      <c r="B313" s="67"/>
      <c r="C313" s="68"/>
      <c r="D313" s="68"/>
      <c r="E313" s="68"/>
      <c r="F313" s="67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</row>
    <row r="314" spans="1:17">
      <c r="A314" s="67"/>
      <c r="B314" s="67"/>
      <c r="C314" s="68"/>
      <c r="D314" s="68"/>
      <c r="E314" s="68"/>
      <c r="F314" s="67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</row>
    <row r="315" spans="1:17">
      <c r="A315" s="67"/>
      <c r="B315" s="67"/>
      <c r="C315" s="68"/>
      <c r="D315" s="68"/>
      <c r="E315" s="68"/>
      <c r="F315" s="67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</row>
    <row r="316" spans="1:17">
      <c r="A316" s="67"/>
      <c r="B316" s="67"/>
      <c r="C316" s="68"/>
      <c r="D316" s="68"/>
      <c r="E316" s="68"/>
      <c r="F316" s="67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</row>
    <row r="317" spans="1:17">
      <c r="A317" s="67"/>
      <c r="B317" s="67"/>
      <c r="C317" s="68"/>
      <c r="D317" s="68"/>
      <c r="E317" s="68"/>
      <c r="F317" s="67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</row>
    <row r="318" spans="1:17">
      <c r="A318" s="67"/>
      <c r="B318" s="67"/>
      <c r="C318" s="68"/>
      <c r="D318" s="68"/>
      <c r="E318" s="68"/>
      <c r="F318" s="67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</row>
    <row r="319" spans="1:17">
      <c r="A319" s="67"/>
      <c r="B319" s="67"/>
      <c r="C319" s="68"/>
      <c r="D319" s="68"/>
      <c r="E319" s="68"/>
      <c r="F319" s="67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</row>
    <row r="320" spans="1:17">
      <c r="A320" s="67"/>
      <c r="B320" s="67"/>
      <c r="C320" s="68"/>
      <c r="D320" s="68"/>
      <c r="E320" s="68"/>
      <c r="F320" s="67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</row>
    <row r="321" spans="1:17">
      <c r="A321" s="67"/>
      <c r="B321" s="67"/>
      <c r="C321" s="68"/>
      <c r="D321" s="68"/>
      <c r="E321" s="68"/>
      <c r="F321" s="67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</row>
    <row r="322" spans="1:17">
      <c r="A322" s="67"/>
      <c r="B322" s="67"/>
      <c r="C322" s="68"/>
      <c r="D322" s="68"/>
      <c r="E322" s="68"/>
      <c r="F322" s="67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</row>
    <row r="323" spans="1:17">
      <c r="A323" s="67"/>
      <c r="B323" s="67"/>
      <c r="C323" s="68"/>
      <c r="D323" s="68"/>
      <c r="E323" s="68"/>
      <c r="F323" s="67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</row>
    <row r="324" spans="1:17">
      <c r="A324" s="67"/>
      <c r="B324" s="67"/>
      <c r="C324" s="68"/>
      <c r="D324" s="68"/>
      <c r="E324" s="68"/>
      <c r="F324" s="67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</row>
    <row r="325" spans="1:17">
      <c r="A325" s="67"/>
      <c r="B325" s="67"/>
      <c r="C325" s="68"/>
      <c r="D325" s="68"/>
      <c r="E325" s="68"/>
      <c r="F325" s="67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</row>
    <row r="326" spans="1:17">
      <c r="A326" s="67"/>
      <c r="B326" s="67"/>
      <c r="C326" s="68"/>
      <c r="D326" s="68"/>
      <c r="E326" s="68"/>
      <c r="F326" s="67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</row>
    <row r="327" spans="1:17">
      <c r="A327" s="67"/>
      <c r="B327" s="67"/>
      <c r="C327" s="68"/>
      <c r="D327" s="68"/>
      <c r="E327" s="68"/>
      <c r="F327" s="67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</row>
    <row r="328" spans="1:17">
      <c r="A328" s="67"/>
      <c r="B328" s="67"/>
      <c r="C328" s="68"/>
      <c r="D328" s="68"/>
      <c r="E328" s="68"/>
      <c r="F328" s="67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1:17">
      <c r="A329" s="67"/>
      <c r="B329" s="67"/>
      <c r="C329" s="68"/>
      <c r="D329" s="68"/>
      <c r="E329" s="68"/>
      <c r="F329" s="67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</row>
    <row r="330" spans="1:17">
      <c r="A330" s="67"/>
      <c r="B330" s="67"/>
      <c r="C330" s="68"/>
      <c r="D330" s="68"/>
      <c r="E330" s="68"/>
      <c r="F330" s="67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</row>
    <row r="331" spans="1:17">
      <c r="A331" s="67"/>
      <c r="B331" s="67"/>
      <c r="C331" s="68"/>
      <c r="D331" s="68"/>
      <c r="E331" s="68"/>
      <c r="F331" s="67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</row>
    <row r="332" spans="1:17">
      <c r="A332" s="67"/>
      <c r="B332" s="67"/>
      <c r="C332" s="68"/>
      <c r="D332" s="68"/>
      <c r="E332" s="68"/>
      <c r="F332" s="67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</row>
    <row r="333" spans="1:17">
      <c r="A333" s="67"/>
      <c r="B333" s="67"/>
      <c r="C333" s="68"/>
      <c r="D333" s="68"/>
      <c r="E333" s="68"/>
      <c r="F333" s="67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</row>
    <row r="334" spans="1:17">
      <c r="A334" s="67"/>
      <c r="B334" s="67"/>
      <c r="C334" s="68"/>
      <c r="D334" s="68"/>
      <c r="E334" s="68"/>
      <c r="F334" s="67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</row>
    <row r="335" spans="1:17">
      <c r="A335" s="67"/>
      <c r="B335" s="67"/>
      <c r="C335" s="68"/>
      <c r="D335" s="68"/>
      <c r="E335" s="68"/>
      <c r="F335" s="67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</row>
    <row r="336" spans="1:17">
      <c r="A336" s="67"/>
      <c r="B336" s="67"/>
      <c r="C336" s="68"/>
      <c r="D336" s="68"/>
      <c r="E336" s="68"/>
      <c r="F336" s="67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</row>
    <row r="337" spans="1:17">
      <c r="A337" s="67"/>
      <c r="B337" s="67"/>
      <c r="C337" s="68"/>
      <c r="D337" s="68"/>
      <c r="E337" s="68"/>
      <c r="F337" s="67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</row>
    <row r="338" spans="1:17">
      <c r="A338" s="67"/>
      <c r="B338" s="67"/>
      <c r="C338" s="68"/>
      <c r="D338" s="68"/>
      <c r="E338" s="68"/>
      <c r="F338" s="67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</row>
    <row r="339" spans="1:17">
      <c r="A339" s="67"/>
      <c r="B339" s="67"/>
      <c r="C339" s="68"/>
      <c r="D339" s="68"/>
      <c r="E339" s="68"/>
      <c r="F339" s="67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</row>
    <row r="340" spans="1:17">
      <c r="A340" s="67"/>
      <c r="B340" s="67"/>
      <c r="C340" s="68"/>
      <c r="D340" s="68"/>
      <c r="E340" s="68"/>
      <c r="F340" s="67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</row>
    <row r="341" spans="1:17">
      <c r="A341" s="67"/>
      <c r="B341" s="67"/>
      <c r="C341" s="68"/>
      <c r="D341" s="68"/>
      <c r="E341" s="68"/>
      <c r="F341" s="67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</row>
    <row r="342" spans="1:17">
      <c r="A342" s="67"/>
      <c r="B342" s="67"/>
      <c r="C342" s="68"/>
      <c r="D342" s="68"/>
      <c r="E342" s="68"/>
      <c r="F342" s="67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</row>
    <row r="343" spans="1:17">
      <c r="A343" s="67"/>
      <c r="B343" s="67"/>
      <c r="C343" s="68"/>
      <c r="D343" s="68"/>
      <c r="E343" s="68"/>
      <c r="F343" s="67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</row>
    <row r="344" spans="1:17">
      <c r="A344" s="67"/>
      <c r="B344" s="67"/>
      <c r="C344" s="68"/>
      <c r="D344" s="68"/>
      <c r="E344" s="68"/>
      <c r="F344" s="67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</row>
    <row r="345" spans="1:17">
      <c r="A345" s="67"/>
      <c r="B345" s="67"/>
      <c r="C345" s="68"/>
      <c r="D345" s="68"/>
      <c r="E345" s="68"/>
      <c r="F345" s="67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</row>
    <row r="346" spans="1:17">
      <c r="A346" s="67"/>
      <c r="B346" s="67"/>
      <c r="C346" s="68"/>
      <c r="D346" s="68"/>
      <c r="E346" s="68"/>
      <c r="F346" s="67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</row>
    <row r="347" spans="1:17">
      <c r="A347" s="67"/>
      <c r="B347" s="67"/>
      <c r="C347" s="68"/>
      <c r="D347" s="68"/>
      <c r="E347" s="68"/>
      <c r="F347" s="67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</row>
    <row r="348" spans="1:17">
      <c r="A348" s="67"/>
      <c r="B348" s="67"/>
      <c r="C348" s="68"/>
      <c r="D348" s="68"/>
      <c r="E348" s="68"/>
      <c r="F348" s="67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</row>
    <row r="349" spans="1:17">
      <c r="A349" s="67"/>
      <c r="B349" s="67"/>
      <c r="C349" s="68"/>
      <c r="D349" s="68"/>
      <c r="E349" s="68"/>
      <c r="F349" s="67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</row>
    <row r="350" spans="1:17">
      <c r="A350" s="67"/>
      <c r="B350" s="67"/>
      <c r="C350" s="68"/>
      <c r="D350" s="68"/>
      <c r="E350" s="68"/>
      <c r="F350" s="67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</row>
    <row r="351" spans="1:17">
      <c r="A351" s="67"/>
      <c r="B351" s="67"/>
      <c r="C351" s="68"/>
      <c r="D351" s="68"/>
      <c r="E351" s="68"/>
      <c r="F351" s="67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</row>
    <row r="352" spans="1:17">
      <c r="A352" s="67"/>
      <c r="B352" s="67"/>
      <c r="C352" s="68"/>
      <c r="D352" s="68"/>
      <c r="E352" s="68"/>
      <c r="F352" s="67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</row>
    <row r="353" spans="1:17">
      <c r="A353" s="67"/>
      <c r="B353" s="67"/>
      <c r="C353" s="68"/>
      <c r="D353" s="68"/>
      <c r="E353" s="68"/>
      <c r="F353" s="67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</row>
    <row r="354" spans="1:17">
      <c r="A354" s="67"/>
      <c r="B354" s="67"/>
      <c r="C354" s="68"/>
      <c r="D354" s="68"/>
      <c r="E354" s="68"/>
      <c r="F354" s="67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</row>
    <row r="355" spans="1:17">
      <c r="A355" s="67"/>
      <c r="B355" s="67"/>
      <c r="C355" s="68"/>
      <c r="D355" s="68"/>
      <c r="E355" s="68"/>
      <c r="F355" s="67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</row>
    <row r="356" spans="1:17">
      <c r="A356" s="67"/>
      <c r="B356" s="67"/>
      <c r="C356" s="68"/>
      <c r="D356" s="68"/>
      <c r="E356" s="68"/>
      <c r="F356" s="67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</row>
    <row r="357" spans="1:17">
      <c r="A357" s="67"/>
      <c r="B357" s="67"/>
      <c r="C357" s="68"/>
      <c r="D357" s="68"/>
      <c r="E357" s="68"/>
      <c r="F357" s="67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</row>
    <row r="358" spans="1:17">
      <c r="A358" s="67"/>
      <c r="B358" s="67"/>
      <c r="C358" s="68"/>
      <c r="D358" s="68"/>
      <c r="E358" s="68"/>
      <c r="F358" s="67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</row>
    <row r="359" spans="1:17">
      <c r="A359" s="67"/>
      <c r="B359" s="67"/>
      <c r="C359" s="68"/>
      <c r="D359" s="68"/>
      <c r="E359" s="68"/>
      <c r="F359" s="67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</row>
    <row r="360" spans="1:17">
      <c r="A360" s="67"/>
      <c r="B360" s="67"/>
      <c r="C360" s="68"/>
      <c r="D360" s="68"/>
      <c r="E360" s="68"/>
      <c r="F360" s="67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</row>
    <row r="361" spans="1:17">
      <c r="A361" s="67"/>
      <c r="B361" s="67"/>
      <c r="C361" s="68"/>
      <c r="D361" s="68"/>
      <c r="E361" s="68"/>
      <c r="F361" s="67"/>
      <c r="G361" s="69"/>
      <c r="H361" s="69"/>
      <c r="I361" s="69"/>
      <c r="J361" s="69"/>
      <c r="K361" s="69"/>
      <c r="L361" s="69"/>
      <c r="M361" s="69"/>
      <c r="N361" s="69"/>
      <c r="O361" s="69"/>
      <c r="P361" s="70"/>
      <c r="Q361" s="70"/>
    </row>
    <row r="362" spans="1:17">
      <c r="A362" s="67"/>
      <c r="B362" s="67"/>
      <c r="C362" s="68"/>
      <c r="D362" s="68"/>
      <c r="E362" s="68"/>
      <c r="F362" s="67"/>
      <c r="G362" s="69"/>
      <c r="H362" s="69"/>
      <c r="I362" s="69"/>
      <c r="J362" s="69"/>
      <c r="K362" s="69"/>
      <c r="L362" s="69"/>
      <c r="M362" s="69"/>
      <c r="N362" s="69"/>
      <c r="O362" s="69"/>
      <c r="P362" s="70"/>
      <c r="Q362" s="70"/>
    </row>
    <row r="363" spans="1:17">
      <c r="A363" s="67"/>
      <c r="B363" s="67"/>
      <c r="C363" s="68"/>
      <c r="D363" s="68"/>
      <c r="E363" s="68"/>
      <c r="F363" s="67"/>
      <c r="G363" s="69"/>
      <c r="H363" s="69"/>
      <c r="I363" s="69"/>
      <c r="J363" s="69"/>
      <c r="K363" s="69"/>
      <c r="L363" s="69"/>
      <c r="M363" s="69"/>
      <c r="N363" s="69"/>
      <c r="O363" s="69"/>
      <c r="P363" s="70"/>
      <c r="Q363" s="70"/>
    </row>
    <row r="364" spans="1:17">
      <c r="A364" s="67"/>
      <c r="B364" s="67"/>
      <c r="C364" s="68"/>
      <c r="D364" s="68"/>
      <c r="E364" s="68"/>
      <c r="F364" s="67"/>
      <c r="G364" s="69"/>
      <c r="H364" s="69"/>
      <c r="I364" s="69"/>
      <c r="J364" s="69"/>
      <c r="K364" s="69"/>
      <c r="L364" s="69"/>
      <c r="M364" s="69"/>
      <c r="N364" s="69"/>
      <c r="O364" s="69"/>
      <c r="P364" s="70"/>
      <c r="Q364" s="70"/>
    </row>
    <row r="365" spans="1:17">
      <c r="A365" s="67"/>
      <c r="B365" s="67"/>
      <c r="C365" s="68"/>
      <c r="D365" s="68"/>
      <c r="E365" s="68"/>
      <c r="F365" s="67"/>
      <c r="G365" s="69"/>
      <c r="H365" s="69"/>
      <c r="I365" s="69"/>
      <c r="J365" s="69"/>
      <c r="K365" s="69"/>
      <c r="L365" s="69"/>
      <c r="M365" s="69"/>
      <c r="N365" s="69"/>
      <c r="O365" s="69"/>
      <c r="P365" s="70"/>
      <c r="Q365" s="70"/>
    </row>
    <row r="366" spans="1:17">
      <c r="A366" s="67"/>
      <c r="B366" s="67"/>
      <c r="C366" s="68"/>
      <c r="D366" s="68"/>
      <c r="E366" s="68"/>
      <c r="F366" s="67"/>
      <c r="G366" s="69"/>
      <c r="H366" s="69"/>
      <c r="I366" s="69"/>
      <c r="J366" s="69"/>
      <c r="K366" s="69"/>
      <c r="L366" s="69"/>
      <c r="M366" s="69"/>
      <c r="N366" s="69"/>
      <c r="O366" s="69"/>
      <c r="P366" s="70"/>
      <c r="Q366" s="70"/>
    </row>
    <row r="367" spans="1:17">
      <c r="A367" s="67"/>
      <c r="B367" s="67"/>
      <c r="C367" s="68"/>
      <c r="D367" s="68"/>
      <c r="E367" s="68"/>
      <c r="F367" s="67"/>
      <c r="G367" s="69"/>
      <c r="H367" s="69"/>
      <c r="I367" s="69"/>
      <c r="J367" s="69"/>
      <c r="K367" s="69"/>
      <c r="L367" s="69"/>
      <c r="M367" s="69"/>
      <c r="N367" s="69"/>
      <c r="O367" s="69"/>
      <c r="P367" s="70"/>
      <c r="Q367" s="70"/>
    </row>
    <row r="368" spans="1:17">
      <c r="A368" s="67"/>
      <c r="B368" s="67"/>
      <c r="C368" s="68"/>
      <c r="D368" s="68"/>
      <c r="E368" s="68"/>
      <c r="F368" s="67"/>
      <c r="G368" s="69"/>
      <c r="H368" s="69"/>
      <c r="I368" s="69"/>
      <c r="J368" s="69"/>
      <c r="K368" s="69"/>
      <c r="L368" s="69"/>
      <c r="M368" s="69"/>
      <c r="N368" s="69"/>
      <c r="O368" s="69"/>
      <c r="P368" s="70"/>
      <c r="Q368" s="70"/>
    </row>
    <row r="369" spans="1:17">
      <c r="A369" s="67"/>
      <c r="B369" s="67"/>
      <c r="C369" s="68"/>
      <c r="D369" s="68"/>
      <c r="E369" s="68"/>
      <c r="F369" s="67"/>
      <c r="G369" s="69"/>
      <c r="H369" s="69"/>
      <c r="I369" s="69"/>
      <c r="J369" s="69"/>
      <c r="K369" s="69"/>
      <c r="L369" s="69"/>
      <c r="M369" s="69"/>
      <c r="N369" s="69"/>
      <c r="O369" s="69"/>
      <c r="P369" s="70"/>
      <c r="Q369" s="70"/>
    </row>
    <row r="370" spans="1:17">
      <c r="A370" s="67"/>
      <c r="B370" s="67"/>
      <c r="C370" s="68"/>
      <c r="D370" s="68"/>
      <c r="E370" s="68"/>
      <c r="F370" s="67"/>
      <c r="G370" s="69"/>
      <c r="H370" s="69"/>
      <c r="I370" s="69"/>
      <c r="J370" s="69"/>
      <c r="K370" s="69"/>
      <c r="L370" s="69"/>
      <c r="M370" s="69"/>
      <c r="N370" s="69"/>
      <c r="O370" s="69"/>
      <c r="P370" s="70"/>
      <c r="Q370" s="70"/>
    </row>
    <row r="371" spans="1:17">
      <c r="A371" s="67"/>
      <c r="B371" s="67"/>
      <c r="C371" s="68"/>
      <c r="D371" s="68"/>
      <c r="E371" s="68"/>
      <c r="F371" s="67"/>
      <c r="G371" s="69"/>
      <c r="H371" s="69"/>
      <c r="I371" s="69"/>
      <c r="J371" s="69"/>
      <c r="K371" s="69"/>
      <c r="L371" s="69"/>
      <c r="M371" s="69"/>
      <c r="N371" s="69"/>
      <c r="O371" s="69"/>
      <c r="P371" s="70"/>
      <c r="Q371" s="70"/>
    </row>
    <row r="372" spans="1:17">
      <c r="A372" s="67"/>
      <c r="B372" s="67"/>
      <c r="C372" s="68"/>
      <c r="D372" s="68"/>
      <c r="E372" s="68"/>
      <c r="F372" s="67"/>
      <c r="G372" s="69"/>
      <c r="H372" s="69"/>
      <c r="I372" s="69"/>
      <c r="J372" s="69"/>
      <c r="K372" s="69"/>
      <c r="L372" s="69"/>
      <c r="M372" s="69"/>
      <c r="N372" s="69"/>
      <c r="O372" s="69"/>
      <c r="P372" s="70"/>
      <c r="Q372" s="70"/>
    </row>
    <row r="373" spans="1:17">
      <c r="A373" s="67"/>
      <c r="B373" s="67"/>
      <c r="C373" s="68"/>
      <c r="D373" s="68"/>
      <c r="E373" s="68"/>
      <c r="F373" s="67"/>
      <c r="G373" s="69"/>
      <c r="H373" s="69"/>
      <c r="I373" s="69"/>
      <c r="J373" s="69"/>
      <c r="K373" s="69"/>
      <c r="L373" s="69"/>
      <c r="M373" s="69"/>
      <c r="N373" s="69"/>
      <c r="O373" s="69"/>
      <c r="P373" s="70"/>
      <c r="Q373" s="70"/>
    </row>
    <row r="374" spans="1:17">
      <c r="A374" s="67"/>
      <c r="B374" s="67"/>
      <c r="C374" s="68"/>
      <c r="D374" s="68"/>
      <c r="E374" s="68"/>
      <c r="F374" s="67"/>
      <c r="G374" s="69"/>
      <c r="H374" s="69"/>
      <c r="I374" s="69"/>
      <c r="J374" s="69"/>
      <c r="K374" s="69"/>
      <c r="L374" s="69"/>
      <c r="M374" s="69"/>
      <c r="N374" s="69"/>
      <c r="O374" s="69"/>
      <c r="P374" s="70"/>
      <c r="Q374" s="70"/>
    </row>
    <row r="375" spans="1:17">
      <c r="A375" s="67"/>
      <c r="B375" s="67"/>
      <c r="C375" s="68"/>
      <c r="D375" s="68"/>
      <c r="E375" s="68"/>
      <c r="F375" s="67"/>
      <c r="G375" s="69"/>
      <c r="H375" s="69"/>
      <c r="I375" s="69"/>
      <c r="J375" s="69"/>
      <c r="K375" s="69"/>
      <c r="L375" s="69"/>
      <c r="M375" s="69"/>
      <c r="N375" s="69"/>
      <c r="O375" s="69"/>
      <c r="P375" s="70"/>
      <c r="Q375" s="70"/>
    </row>
    <row r="376" spans="1:17">
      <c r="A376" s="67"/>
      <c r="B376" s="67"/>
      <c r="C376" s="68"/>
      <c r="D376" s="68"/>
      <c r="E376" s="68"/>
      <c r="F376" s="67"/>
      <c r="G376" s="69"/>
      <c r="H376" s="69"/>
      <c r="I376" s="69"/>
      <c r="J376" s="69"/>
      <c r="K376" s="69"/>
      <c r="L376" s="69"/>
      <c r="M376" s="69"/>
      <c r="N376" s="69"/>
      <c r="O376" s="69"/>
      <c r="P376" s="70"/>
      <c r="Q376" s="70"/>
    </row>
    <row r="377" spans="1:17">
      <c r="A377" s="67"/>
      <c r="B377" s="67"/>
      <c r="C377" s="68"/>
      <c r="D377" s="68"/>
      <c r="E377" s="68"/>
      <c r="F377" s="67"/>
      <c r="G377" s="69"/>
      <c r="H377" s="69"/>
      <c r="I377" s="69"/>
      <c r="J377" s="69"/>
      <c r="K377" s="69"/>
      <c r="L377" s="69"/>
      <c r="M377" s="69"/>
      <c r="N377" s="69"/>
      <c r="O377" s="69"/>
      <c r="P377" s="70"/>
      <c r="Q377" s="70"/>
    </row>
    <row r="378" spans="1:17">
      <c r="A378" s="67"/>
      <c r="B378" s="67"/>
      <c r="C378" s="68"/>
      <c r="D378" s="68"/>
      <c r="E378" s="68"/>
      <c r="F378" s="67"/>
      <c r="G378" s="69"/>
      <c r="H378" s="69"/>
      <c r="I378" s="69"/>
      <c r="J378" s="69"/>
      <c r="K378" s="69"/>
      <c r="L378" s="69"/>
      <c r="M378" s="69"/>
      <c r="N378" s="69"/>
      <c r="O378" s="69"/>
      <c r="P378" s="70"/>
      <c r="Q378" s="70"/>
    </row>
    <row r="379" spans="1:17">
      <c r="A379" s="67"/>
      <c r="B379" s="67"/>
      <c r="C379" s="68"/>
      <c r="D379" s="68"/>
      <c r="E379" s="68"/>
      <c r="F379" s="67"/>
      <c r="G379" s="69"/>
      <c r="H379" s="69"/>
      <c r="I379" s="69"/>
      <c r="J379" s="69"/>
      <c r="K379" s="69"/>
      <c r="L379" s="69"/>
      <c r="M379" s="69"/>
      <c r="N379" s="69"/>
      <c r="O379" s="69"/>
      <c r="P379" s="70"/>
      <c r="Q379" s="70"/>
    </row>
    <row r="380" spans="1:17">
      <c r="A380" s="67"/>
      <c r="B380" s="67"/>
      <c r="C380" s="68"/>
      <c r="D380" s="68"/>
      <c r="E380" s="68"/>
      <c r="F380" s="67"/>
      <c r="G380" s="69"/>
      <c r="H380" s="69"/>
      <c r="I380" s="69"/>
      <c r="J380" s="69"/>
      <c r="K380" s="69"/>
      <c r="L380" s="69"/>
      <c r="M380" s="69"/>
      <c r="N380" s="69"/>
      <c r="O380" s="69"/>
      <c r="P380" s="70"/>
      <c r="Q380" s="70"/>
    </row>
    <row r="381" spans="1:17">
      <c r="A381" s="67"/>
      <c r="B381" s="67"/>
      <c r="C381" s="68"/>
      <c r="D381" s="68"/>
      <c r="E381" s="68"/>
      <c r="F381" s="67"/>
      <c r="G381" s="69"/>
      <c r="H381" s="69"/>
      <c r="I381" s="69"/>
      <c r="J381" s="69"/>
      <c r="K381" s="69"/>
      <c r="L381" s="69"/>
      <c r="M381" s="69"/>
      <c r="N381" s="69"/>
      <c r="O381" s="69"/>
      <c r="P381" s="70"/>
      <c r="Q381" s="70"/>
    </row>
    <row r="382" spans="1:17">
      <c r="A382" s="67"/>
      <c r="B382" s="67"/>
      <c r="C382" s="68"/>
      <c r="D382" s="68"/>
      <c r="E382" s="68"/>
      <c r="F382" s="67"/>
      <c r="G382" s="69"/>
      <c r="H382" s="69"/>
      <c r="I382" s="69"/>
      <c r="J382" s="69"/>
      <c r="K382" s="69"/>
      <c r="L382" s="69"/>
      <c r="M382" s="69"/>
      <c r="N382" s="69"/>
      <c r="O382" s="69"/>
      <c r="P382" s="70"/>
      <c r="Q382" s="70"/>
    </row>
    <row r="383" spans="1:17">
      <c r="A383" s="67"/>
      <c r="B383" s="67"/>
      <c r="C383" s="68"/>
      <c r="D383" s="68"/>
      <c r="E383" s="68"/>
      <c r="F383" s="67"/>
      <c r="G383" s="69"/>
      <c r="H383" s="69"/>
      <c r="I383" s="69"/>
      <c r="J383" s="69"/>
      <c r="K383" s="69"/>
      <c r="L383" s="69"/>
      <c r="M383" s="69"/>
      <c r="N383" s="69"/>
      <c r="O383" s="69"/>
      <c r="P383" s="70"/>
      <c r="Q383" s="70"/>
    </row>
    <row r="384" spans="1:17">
      <c r="A384" s="67"/>
      <c r="B384" s="67"/>
      <c r="C384" s="68"/>
      <c r="D384" s="68"/>
      <c r="E384" s="68"/>
      <c r="F384" s="67"/>
      <c r="G384" s="69"/>
      <c r="H384" s="69"/>
      <c r="I384" s="69"/>
      <c r="J384" s="69"/>
      <c r="K384" s="69"/>
      <c r="L384" s="69"/>
      <c r="M384" s="69"/>
      <c r="N384" s="69"/>
      <c r="O384" s="69"/>
      <c r="P384" s="70"/>
      <c r="Q384" s="70"/>
    </row>
    <row r="385" spans="1:17">
      <c r="A385" s="67"/>
      <c r="B385" s="67"/>
      <c r="C385" s="68"/>
      <c r="D385" s="68"/>
      <c r="E385" s="68"/>
      <c r="F385" s="67"/>
      <c r="G385" s="69"/>
      <c r="H385" s="69"/>
      <c r="I385" s="69"/>
      <c r="J385" s="69"/>
      <c r="K385" s="69"/>
      <c r="L385" s="69"/>
      <c r="M385" s="69"/>
      <c r="N385" s="69"/>
      <c r="O385" s="69"/>
      <c r="P385" s="70"/>
      <c r="Q385" s="70"/>
    </row>
    <row r="386" spans="1:17">
      <c r="A386" s="67"/>
      <c r="B386" s="67"/>
      <c r="C386" s="68"/>
      <c r="D386" s="68"/>
      <c r="E386" s="68"/>
      <c r="F386" s="67"/>
      <c r="G386" s="69"/>
      <c r="H386" s="69"/>
      <c r="I386" s="69"/>
      <c r="J386" s="69"/>
      <c r="K386" s="69"/>
      <c r="L386" s="69"/>
      <c r="M386" s="69"/>
      <c r="N386" s="69"/>
      <c r="O386" s="69"/>
      <c r="P386" s="70"/>
      <c r="Q386" s="70"/>
    </row>
    <row r="387" spans="1:17">
      <c r="A387" s="67"/>
      <c r="B387" s="67"/>
      <c r="C387" s="68"/>
      <c r="D387" s="68"/>
      <c r="E387" s="68"/>
      <c r="F387" s="67"/>
      <c r="G387" s="69"/>
      <c r="H387" s="69"/>
      <c r="I387" s="69"/>
      <c r="J387" s="69"/>
      <c r="K387" s="69"/>
      <c r="L387" s="69"/>
      <c r="M387" s="69"/>
      <c r="N387" s="69"/>
      <c r="O387" s="69"/>
      <c r="P387" s="70"/>
      <c r="Q387" s="70"/>
    </row>
    <row r="388" spans="1:17">
      <c r="A388" s="67"/>
      <c r="B388" s="67"/>
      <c r="C388" s="68"/>
      <c r="D388" s="68"/>
      <c r="E388" s="68"/>
      <c r="F388" s="67"/>
      <c r="G388" s="69"/>
      <c r="H388" s="69"/>
      <c r="I388" s="69"/>
      <c r="J388" s="69"/>
      <c r="K388" s="69"/>
      <c r="L388" s="69"/>
      <c r="M388" s="69"/>
      <c r="N388" s="69"/>
      <c r="O388" s="69"/>
      <c r="P388" s="70"/>
      <c r="Q388" s="70"/>
    </row>
    <row r="389" spans="1:17">
      <c r="A389" s="67"/>
      <c r="B389" s="67"/>
      <c r="C389" s="68"/>
      <c r="D389" s="68"/>
      <c r="E389" s="68"/>
      <c r="F389" s="67"/>
      <c r="G389" s="69"/>
      <c r="H389" s="69"/>
      <c r="I389" s="69"/>
      <c r="J389" s="69"/>
      <c r="K389" s="69"/>
      <c r="L389" s="69"/>
      <c r="M389" s="69"/>
      <c r="N389" s="69"/>
      <c r="O389" s="69"/>
      <c r="P389" s="70"/>
      <c r="Q389" s="70"/>
    </row>
    <row r="390" spans="1:17">
      <c r="A390" s="67"/>
      <c r="B390" s="67"/>
      <c r="C390" s="68"/>
      <c r="D390" s="68"/>
      <c r="E390" s="68"/>
      <c r="F390" s="67"/>
      <c r="G390" s="69"/>
      <c r="H390" s="69"/>
      <c r="I390" s="69"/>
      <c r="J390" s="69"/>
      <c r="K390" s="69"/>
      <c r="L390" s="69"/>
      <c r="M390" s="69"/>
      <c r="N390" s="69"/>
      <c r="O390" s="69"/>
      <c r="P390" s="70"/>
      <c r="Q390" s="70"/>
    </row>
    <row r="391" spans="1:17">
      <c r="A391" s="67"/>
      <c r="B391" s="67"/>
      <c r="C391" s="68"/>
      <c r="D391" s="68"/>
      <c r="E391" s="68"/>
      <c r="F391" s="67"/>
      <c r="G391" s="69"/>
      <c r="H391" s="69"/>
      <c r="I391" s="69"/>
      <c r="J391" s="69"/>
      <c r="K391" s="69"/>
      <c r="L391" s="69"/>
      <c r="M391" s="69"/>
      <c r="N391" s="69"/>
      <c r="O391" s="69"/>
      <c r="P391" s="70"/>
      <c r="Q391" s="70"/>
    </row>
    <row r="392" spans="1:17">
      <c r="A392" s="67"/>
      <c r="B392" s="67"/>
      <c r="C392" s="68"/>
      <c r="D392" s="68"/>
      <c r="E392" s="68"/>
      <c r="F392" s="67"/>
      <c r="G392" s="69"/>
      <c r="H392" s="69"/>
      <c r="I392" s="69"/>
      <c r="J392" s="69"/>
      <c r="K392" s="69"/>
      <c r="L392" s="69"/>
      <c r="M392" s="69"/>
      <c r="N392" s="69"/>
      <c r="O392" s="69"/>
      <c r="P392" s="70"/>
      <c r="Q392" s="70"/>
    </row>
    <row r="393" spans="1:17">
      <c r="A393" s="67"/>
      <c r="B393" s="67"/>
      <c r="C393" s="68"/>
      <c r="D393" s="68"/>
      <c r="E393" s="68"/>
      <c r="F393" s="67"/>
      <c r="G393" s="69"/>
      <c r="H393" s="69"/>
      <c r="I393" s="69"/>
      <c r="J393" s="69"/>
      <c r="K393" s="69"/>
      <c r="L393" s="69"/>
      <c r="M393" s="69"/>
      <c r="N393" s="69"/>
      <c r="O393" s="69"/>
      <c r="P393" s="70"/>
      <c r="Q393" s="70"/>
    </row>
    <row r="394" spans="1:17">
      <c r="A394" s="67"/>
      <c r="B394" s="67"/>
      <c r="C394" s="68"/>
      <c r="D394" s="68"/>
      <c r="E394" s="68"/>
      <c r="F394" s="67"/>
      <c r="G394" s="69"/>
      <c r="H394" s="69"/>
      <c r="I394" s="69"/>
      <c r="J394" s="69"/>
      <c r="K394" s="69"/>
      <c r="L394" s="69"/>
      <c r="M394" s="69"/>
      <c r="N394" s="69"/>
      <c r="O394" s="69"/>
      <c r="P394" s="70"/>
      <c r="Q394" s="70"/>
    </row>
    <row r="395" spans="1:17">
      <c r="A395" s="67"/>
      <c r="B395" s="67"/>
      <c r="C395" s="68"/>
      <c r="D395" s="68"/>
      <c r="E395" s="68"/>
      <c r="F395" s="67"/>
      <c r="G395" s="69"/>
      <c r="H395" s="69"/>
      <c r="I395" s="69"/>
      <c r="J395" s="69"/>
      <c r="K395" s="69"/>
      <c r="L395" s="69"/>
      <c r="M395" s="69"/>
      <c r="N395" s="69"/>
      <c r="O395" s="69"/>
      <c r="P395" s="70"/>
      <c r="Q395" s="70"/>
    </row>
    <row r="396" spans="1:17">
      <c r="A396" s="67"/>
      <c r="B396" s="67"/>
      <c r="C396" s="68"/>
      <c r="D396" s="68"/>
      <c r="E396" s="68"/>
      <c r="F396" s="67"/>
      <c r="G396" s="69"/>
      <c r="H396" s="69"/>
      <c r="I396" s="69"/>
      <c r="J396" s="69"/>
      <c r="K396" s="69"/>
      <c r="L396" s="69"/>
      <c r="M396" s="69"/>
      <c r="N396" s="69"/>
      <c r="O396" s="69"/>
      <c r="P396" s="70"/>
      <c r="Q396" s="70"/>
    </row>
    <row r="397" spans="1:17">
      <c r="A397" s="67"/>
      <c r="B397" s="67"/>
      <c r="C397" s="68"/>
      <c r="D397" s="68"/>
      <c r="E397" s="68"/>
      <c r="F397" s="67"/>
      <c r="G397" s="69"/>
      <c r="H397" s="69"/>
      <c r="I397" s="69"/>
      <c r="J397" s="69"/>
      <c r="K397" s="69"/>
      <c r="L397" s="69"/>
      <c r="M397" s="69"/>
      <c r="N397" s="69"/>
      <c r="O397" s="69"/>
      <c r="P397" s="70"/>
      <c r="Q397" s="70"/>
    </row>
    <row r="398" spans="1:17">
      <c r="A398" s="67"/>
      <c r="B398" s="67"/>
      <c r="C398" s="68"/>
      <c r="D398" s="68"/>
      <c r="E398" s="68"/>
      <c r="F398" s="67"/>
      <c r="G398" s="69"/>
      <c r="H398" s="69"/>
      <c r="I398" s="69"/>
      <c r="J398" s="69"/>
      <c r="K398" s="69"/>
      <c r="L398" s="69"/>
      <c r="M398" s="69"/>
      <c r="N398" s="69"/>
      <c r="O398" s="69"/>
      <c r="P398" s="70"/>
      <c r="Q398" s="70"/>
    </row>
    <row r="399" spans="1:17">
      <c r="A399" s="67"/>
      <c r="B399" s="67"/>
      <c r="C399" s="68"/>
      <c r="D399" s="68"/>
      <c r="E399" s="68"/>
      <c r="F399" s="67"/>
      <c r="G399" s="69"/>
      <c r="H399" s="69"/>
      <c r="I399" s="69"/>
      <c r="J399" s="69"/>
      <c r="K399" s="69"/>
      <c r="L399" s="69"/>
      <c r="M399" s="69"/>
      <c r="N399" s="69"/>
      <c r="O399" s="69"/>
      <c r="P399" s="70"/>
      <c r="Q399" s="70"/>
    </row>
    <row r="400" spans="1:17">
      <c r="A400" s="67"/>
      <c r="B400" s="67"/>
      <c r="C400" s="68"/>
      <c r="D400" s="68"/>
      <c r="E400" s="68"/>
      <c r="F400" s="67"/>
      <c r="G400" s="69"/>
      <c r="H400" s="69"/>
      <c r="I400" s="69"/>
      <c r="J400" s="69"/>
      <c r="K400" s="69"/>
      <c r="L400" s="69"/>
      <c r="M400" s="69"/>
      <c r="N400" s="69"/>
      <c r="O400" s="69"/>
      <c r="P400" s="70"/>
      <c r="Q400" s="70"/>
    </row>
    <row r="401" spans="1:17">
      <c r="A401" s="67"/>
      <c r="B401" s="67"/>
      <c r="C401" s="68"/>
      <c r="D401" s="68"/>
      <c r="E401" s="68"/>
      <c r="F401" s="67"/>
      <c r="G401" s="69"/>
      <c r="H401" s="69"/>
      <c r="I401" s="69"/>
      <c r="J401" s="69"/>
      <c r="K401" s="69"/>
      <c r="L401" s="69"/>
      <c r="M401" s="69"/>
      <c r="N401" s="69"/>
      <c r="O401" s="69"/>
      <c r="P401" s="70"/>
      <c r="Q401" s="70"/>
    </row>
    <row r="402" spans="1:17">
      <c r="A402" s="67"/>
      <c r="B402" s="67"/>
      <c r="C402" s="68"/>
      <c r="D402" s="68"/>
      <c r="E402" s="68"/>
      <c r="F402" s="67"/>
      <c r="G402" s="69"/>
      <c r="H402" s="69"/>
      <c r="I402" s="69"/>
      <c r="J402" s="69"/>
      <c r="K402" s="69"/>
      <c r="L402" s="69"/>
      <c r="M402" s="69"/>
      <c r="N402" s="69"/>
      <c r="O402" s="69"/>
      <c r="P402" s="70"/>
      <c r="Q402" s="70"/>
    </row>
    <row r="403" spans="1:17">
      <c r="A403" s="67"/>
      <c r="B403" s="67"/>
      <c r="C403" s="68"/>
      <c r="D403" s="68"/>
      <c r="E403" s="68"/>
      <c r="F403" s="67"/>
      <c r="G403" s="69"/>
      <c r="H403" s="69"/>
      <c r="I403" s="69"/>
      <c r="J403" s="69"/>
      <c r="K403" s="69"/>
      <c r="L403" s="69"/>
      <c r="M403" s="69"/>
      <c r="N403" s="69"/>
      <c r="O403" s="69"/>
      <c r="P403" s="70"/>
      <c r="Q403" s="70"/>
    </row>
    <row r="404" spans="1:17">
      <c r="A404" s="67"/>
      <c r="B404" s="67"/>
      <c r="C404" s="68"/>
      <c r="D404" s="68"/>
      <c r="E404" s="68"/>
      <c r="F404" s="67"/>
      <c r="G404" s="69"/>
      <c r="H404" s="69"/>
      <c r="I404" s="69"/>
      <c r="J404" s="69"/>
      <c r="K404" s="69"/>
      <c r="L404" s="69"/>
      <c r="M404" s="69"/>
      <c r="N404" s="69"/>
      <c r="O404" s="69"/>
      <c r="P404" s="70"/>
      <c r="Q404" s="70"/>
    </row>
    <row r="405" spans="1:17">
      <c r="A405" s="67"/>
      <c r="B405" s="67"/>
      <c r="C405" s="68"/>
      <c r="D405" s="68"/>
      <c r="E405" s="68"/>
      <c r="F405" s="67"/>
      <c r="G405" s="69"/>
      <c r="H405" s="69"/>
      <c r="I405" s="69"/>
      <c r="J405" s="69"/>
      <c r="K405" s="69"/>
      <c r="L405" s="69"/>
      <c r="M405" s="69"/>
      <c r="N405" s="69"/>
      <c r="O405" s="69"/>
      <c r="P405" s="70"/>
      <c r="Q405" s="70"/>
    </row>
    <row r="406" spans="1:17">
      <c r="A406" s="67"/>
      <c r="B406" s="67"/>
      <c r="C406" s="68"/>
      <c r="D406" s="68"/>
      <c r="E406" s="68"/>
      <c r="F406" s="67"/>
      <c r="G406" s="69"/>
      <c r="H406" s="69"/>
      <c r="I406" s="69"/>
      <c r="J406" s="69"/>
      <c r="K406" s="69"/>
      <c r="L406" s="69"/>
      <c r="M406" s="69"/>
      <c r="N406" s="69"/>
      <c r="O406" s="69"/>
      <c r="P406" s="70"/>
      <c r="Q406" s="70"/>
    </row>
    <row r="407" spans="1:17">
      <c r="A407" s="67"/>
      <c r="B407" s="67"/>
      <c r="C407" s="68"/>
      <c r="D407" s="68"/>
      <c r="E407" s="68"/>
      <c r="F407" s="67"/>
      <c r="G407" s="69"/>
      <c r="H407" s="69"/>
      <c r="I407" s="69"/>
      <c r="J407" s="69"/>
      <c r="K407" s="69"/>
      <c r="L407" s="69"/>
      <c r="M407" s="69"/>
      <c r="N407" s="69"/>
      <c r="O407" s="69"/>
      <c r="P407" s="70"/>
      <c r="Q407" s="70"/>
    </row>
    <row r="408" spans="1:17">
      <c r="A408" s="67"/>
      <c r="B408" s="67"/>
      <c r="C408" s="68"/>
      <c r="D408" s="68"/>
      <c r="E408" s="68"/>
      <c r="F408" s="67"/>
      <c r="G408" s="69"/>
      <c r="H408" s="69"/>
      <c r="I408" s="69"/>
      <c r="J408" s="69"/>
      <c r="K408" s="69"/>
      <c r="L408" s="69"/>
      <c r="M408" s="69"/>
      <c r="N408" s="69"/>
      <c r="O408" s="69"/>
      <c r="P408" s="70"/>
      <c r="Q408" s="70"/>
    </row>
    <row r="409" spans="1:17">
      <c r="A409" s="67"/>
      <c r="B409" s="67"/>
      <c r="C409" s="68"/>
      <c r="D409" s="68"/>
      <c r="E409" s="68"/>
      <c r="F409" s="67"/>
      <c r="G409" s="69"/>
      <c r="H409" s="69"/>
      <c r="I409" s="69"/>
      <c r="J409" s="69"/>
      <c r="K409" s="69"/>
      <c r="L409" s="69"/>
      <c r="M409" s="69"/>
      <c r="N409" s="69"/>
      <c r="O409" s="69"/>
      <c r="P409" s="70"/>
      <c r="Q409" s="70"/>
    </row>
    <row r="410" spans="1:17">
      <c r="A410" s="67"/>
      <c r="B410" s="67"/>
      <c r="C410" s="68"/>
      <c r="D410" s="68"/>
      <c r="E410" s="68"/>
      <c r="F410" s="67"/>
      <c r="G410" s="69"/>
      <c r="H410" s="69"/>
      <c r="I410" s="69"/>
      <c r="J410" s="69"/>
      <c r="K410" s="69"/>
      <c r="L410" s="69"/>
      <c r="M410" s="69"/>
      <c r="N410" s="69"/>
      <c r="O410" s="69"/>
      <c r="P410" s="70"/>
      <c r="Q410" s="70"/>
    </row>
    <row r="411" spans="1:17">
      <c r="A411" s="67"/>
      <c r="B411" s="67"/>
      <c r="C411" s="68"/>
      <c r="D411" s="68"/>
      <c r="E411" s="68"/>
      <c r="F411" s="67"/>
      <c r="G411" s="69"/>
      <c r="H411" s="69"/>
      <c r="I411" s="69"/>
      <c r="J411" s="69"/>
      <c r="K411" s="69"/>
      <c r="L411" s="69"/>
      <c r="M411" s="69"/>
      <c r="N411" s="69"/>
      <c r="O411" s="69"/>
      <c r="P411" s="70"/>
      <c r="Q411" s="70"/>
    </row>
    <row r="412" spans="1:17">
      <c r="A412" s="67"/>
      <c r="B412" s="67"/>
      <c r="C412" s="68"/>
      <c r="D412" s="68"/>
      <c r="E412" s="68"/>
      <c r="F412" s="67"/>
      <c r="G412" s="69"/>
      <c r="H412" s="69"/>
      <c r="I412" s="69"/>
      <c r="J412" s="69"/>
      <c r="K412" s="69"/>
      <c r="L412" s="69"/>
      <c r="M412" s="69"/>
      <c r="N412" s="69"/>
      <c r="O412" s="69"/>
      <c r="P412" s="70"/>
      <c r="Q412" s="70"/>
    </row>
    <row r="413" spans="1:17">
      <c r="A413" s="67"/>
      <c r="B413" s="67"/>
      <c r="C413" s="68"/>
      <c r="D413" s="68"/>
      <c r="E413" s="68"/>
      <c r="F413" s="67"/>
      <c r="G413" s="69"/>
      <c r="H413" s="69"/>
      <c r="I413" s="69"/>
      <c r="J413" s="69"/>
      <c r="K413" s="69"/>
      <c r="L413" s="69"/>
      <c r="M413" s="69"/>
      <c r="N413" s="69"/>
      <c r="O413" s="69"/>
      <c r="P413" s="70"/>
      <c r="Q413" s="70"/>
    </row>
    <row r="414" spans="1:17">
      <c r="A414" s="67"/>
      <c r="B414" s="67"/>
      <c r="C414" s="68"/>
      <c r="D414" s="68"/>
      <c r="E414" s="68"/>
      <c r="F414" s="67"/>
      <c r="G414" s="69"/>
      <c r="H414" s="69"/>
      <c r="I414" s="69"/>
      <c r="J414" s="69"/>
      <c r="K414" s="69"/>
      <c r="L414" s="69"/>
      <c r="M414" s="69"/>
      <c r="N414" s="69"/>
      <c r="O414" s="69"/>
      <c r="P414" s="70"/>
      <c r="Q414" s="70"/>
    </row>
    <row r="415" spans="1:17">
      <c r="A415" s="67"/>
      <c r="B415" s="67"/>
      <c r="C415" s="68"/>
      <c r="D415" s="68"/>
      <c r="E415" s="68"/>
      <c r="F415" s="67"/>
      <c r="G415" s="69"/>
      <c r="H415" s="69"/>
      <c r="I415" s="69"/>
      <c r="J415" s="69"/>
      <c r="K415" s="69"/>
      <c r="L415" s="69"/>
      <c r="M415" s="69"/>
      <c r="N415" s="69"/>
      <c r="O415" s="69"/>
      <c r="P415" s="70"/>
      <c r="Q415" s="70"/>
    </row>
    <row r="416" spans="1:17">
      <c r="A416" s="67"/>
      <c r="B416" s="67"/>
      <c r="C416" s="68"/>
      <c r="D416" s="68"/>
      <c r="E416" s="68"/>
      <c r="F416" s="67"/>
      <c r="G416" s="69"/>
      <c r="H416" s="69"/>
      <c r="I416" s="69"/>
      <c r="J416" s="69"/>
      <c r="K416" s="69"/>
      <c r="L416" s="69"/>
      <c r="M416" s="69"/>
      <c r="N416" s="69"/>
      <c r="O416" s="69"/>
      <c r="P416" s="70"/>
      <c r="Q416" s="70"/>
    </row>
    <row r="417" spans="1:17">
      <c r="A417" s="67"/>
      <c r="B417" s="67"/>
      <c r="C417" s="68"/>
      <c r="D417" s="68"/>
      <c r="E417" s="68"/>
      <c r="F417" s="67"/>
      <c r="G417" s="69"/>
      <c r="H417" s="69"/>
      <c r="I417" s="69"/>
      <c r="J417" s="69"/>
      <c r="K417" s="69"/>
      <c r="L417" s="69"/>
      <c r="M417" s="69"/>
      <c r="N417" s="69"/>
      <c r="O417" s="69"/>
      <c r="P417" s="70"/>
      <c r="Q417" s="70"/>
    </row>
    <row r="418" spans="1:17">
      <c r="A418" s="67"/>
      <c r="B418" s="67"/>
      <c r="C418" s="68"/>
      <c r="D418" s="68"/>
      <c r="E418" s="68"/>
      <c r="F418" s="67"/>
      <c r="G418" s="69"/>
      <c r="H418" s="69"/>
      <c r="I418" s="69"/>
      <c r="J418" s="69"/>
      <c r="K418" s="69"/>
      <c r="L418" s="69"/>
      <c r="M418" s="69"/>
      <c r="N418" s="69"/>
      <c r="O418" s="69"/>
      <c r="P418" s="70"/>
      <c r="Q418" s="70"/>
    </row>
    <row r="419" spans="1:17">
      <c r="A419" s="67"/>
      <c r="B419" s="67"/>
      <c r="C419" s="68"/>
      <c r="D419" s="68"/>
      <c r="E419" s="68"/>
      <c r="F419" s="67"/>
      <c r="G419" s="69"/>
      <c r="H419" s="69"/>
      <c r="I419" s="69"/>
      <c r="J419" s="69"/>
      <c r="K419" s="69"/>
      <c r="L419" s="69"/>
      <c r="M419" s="69"/>
      <c r="N419" s="69"/>
      <c r="O419" s="69"/>
      <c r="P419" s="70"/>
      <c r="Q419" s="70"/>
    </row>
    <row r="420" spans="1:17">
      <c r="A420" s="67"/>
      <c r="B420" s="67"/>
      <c r="C420" s="68"/>
      <c r="D420" s="68"/>
      <c r="E420" s="68"/>
      <c r="F420" s="68"/>
      <c r="G420" s="69"/>
      <c r="H420" s="69"/>
      <c r="I420" s="69"/>
      <c r="J420" s="69"/>
      <c r="K420" s="69"/>
      <c r="L420" s="69"/>
      <c r="M420" s="69"/>
      <c r="N420" s="69"/>
      <c r="O420" s="69"/>
      <c r="P420" s="70"/>
      <c r="Q420" s="70"/>
    </row>
    <row r="421" spans="1:17">
      <c r="A421" s="67"/>
      <c r="B421" s="67"/>
      <c r="C421" s="68"/>
      <c r="D421" s="68"/>
      <c r="E421" s="68"/>
      <c r="F421" s="68"/>
      <c r="G421" s="69"/>
      <c r="H421" s="69"/>
      <c r="I421" s="69"/>
      <c r="J421" s="69"/>
      <c r="K421" s="69"/>
      <c r="L421" s="69"/>
      <c r="M421" s="69"/>
      <c r="N421" s="69"/>
      <c r="O421" s="69"/>
      <c r="P421" s="70"/>
      <c r="Q421" s="70"/>
    </row>
    <row r="422" spans="1:17">
      <c r="A422" s="67"/>
      <c r="B422" s="67"/>
      <c r="C422" s="68"/>
      <c r="D422" s="68"/>
      <c r="E422" s="68"/>
      <c r="F422" s="68"/>
      <c r="G422" s="69"/>
      <c r="H422" s="69"/>
      <c r="I422" s="69"/>
      <c r="J422" s="69"/>
      <c r="K422" s="69"/>
      <c r="L422" s="69"/>
      <c r="M422" s="69"/>
      <c r="N422" s="69"/>
      <c r="O422" s="69"/>
      <c r="P422" s="70"/>
      <c r="Q422" s="70"/>
    </row>
    <row r="423" spans="1:17">
      <c r="A423" s="67"/>
      <c r="B423" s="67"/>
      <c r="C423" s="68"/>
      <c r="D423" s="68"/>
      <c r="E423" s="68"/>
      <c r="F423" s="68"/>
      <c r="G423" s="69"/>
      <c r="H423" s="69"/>
      <c r="I423" s="69"/>
      <c r="J423" s="69"/>
      <c r="K423" s="69"/>
      <c r="L423" s="69"/>
      <c r="M423" s="69"/>
      <c r="N423" s="69"/>
      <c r="O423" s="69"/>
      <c r="P423" s="70"/>
      <c r="Q423" s="70"/>
    </row>
    <row r="424" spans="1:17">
      <c r="A424" s="67"/>
      <c r="B424" s="67"/>
      <c r="C424" s="68"/>
      <c r="D424" s="68"/>
      <c r="E424" s="68"/>
      <c r="F424" s="68"/>
      <c r="G424" s="69"/>
      <c r="H424" s="69"/>
      <c r="I424" s="69"/>
      <c r="J424" s="69"/>
      <c r="K424" s="69"/>
      <c r="L424" s="69"/>
      <c r="M424" s="69"/>
      <c r="N424" s="69"/>
      <c r="O424" s="69"/>
      <c r="P424" s="70"/>
      <c r="Q424" s="70"/>
    </row>
    <row r="425" spans="1:17">
      <c r="A425" s="67"/>
      <c r="B425" s="67"/>
      <c r="C425" s="68"/>
      <c r="D425" s="68"/>
      <c r="E425" s="68"/>
      <c r="F425" s="68"/>
      <c r="G425" s="69"/>
      <c r="H425" s="69"/>
      <c r="I425" s="69"/>
      <c r="J425" s="69"/>
      <c r="K425" s="69"/>
      <c r="L425" s="69"/>
      <c r="M425" s="69"/>
      <c r="N425" s="69"/>
      <c r="O425" s="69"/>
      <c r="P425" s="70"/>
      <c r="Q425" s="70"/>
    </row>
    <row r="426" spans="1:17">
      <c r="A426" s="67"/>
      <c r="B426" s="67"/>
      <c r="C426" s="68"/>
      <c r="D426" s="68"/>
      <c r="E426" s="68"/>
      <c r="F426" s="68"/>
      <c r="G426" s="69"/>
      <c r="H426" s="69"/>
      <c r="I426" s="69"/>
      <c r="J426" s="69"/>
      <c r="K426" s="69"/>
      <c r="L426" s="69"/>
      <c r="M426" s="69"/>
      <c r="N426" s="69"/>
      <c r="O426" s="69"/>
      <c r="P426" s="70"/>
      <c r="Q426" s="70"/>
    </row>
    <row r="427" spans="1:17">
      <c r="A427" s="67"/>
      <c r="B427" s="67"/>
      <c r="C427" s="68"/>
      <c r="D427" s="68"/>
      <c r="E427" s="68"/>
      <c r="F427" s="68"/>
      <c r="G427" s="69"/>
      <c r="H427" s="69"/>
      <c r="I427" s="69"/>
      <c r="J427" s="69"/>
      <c r="K427" s="69"/>
      <c r="L427" s="69"/>
      <c r="M427" s="69"/>
      <c r="N427" s="69"/>
      <c r="O427" s="69"/>
      <c r="P427" s="70"/>
      <c r="Q427" s="70"/>
    </row>
    <row r="428" spans="1:17">
      <c r="A428" s="67"/>
      <c r="B428" s="67"/>
      <c r="C428" s="68"/>
      <c r="D428" s="68"/>
      <c r="E428" s="68"/>
      <c r="F428" s="68"/>
      <c r="G428" s="69"/>
      <c r="H428" s="69"/>
      <c r="I428" s="69"/>
      <c r="J428" s="69"/>
      <c r="K428" s="69"/>
      <c r="L428" s="69"/>
      <c r="M428" s="69"/>
      <c r="N428" s="69"/>
      <c r="O428" s="69"/>
      <c r="P428" s="70"/>
      <c r="Q428" s="70"/>
    </row>
    <row r="429" spans="1:17">
      <c r="A429" s="67"/>
      <c r="B429" s="67"/>
      <c r="C429" s="68"/>
      <c r="D429" s="68"/>
      <c r="E429" s="68"/>
      <c r="F429" s="68"/>
      <c r="G429" s="69"/>
      <c r="H429" s="69"/>
      <c r="I429" s="69"/>
      <c r="J429" s="69"/>
      <c r="K429" s="69"/>
      <c r="L429" s="69"/>
      <c r="M429" s="69"/>
      <c r="N429" s="69"/>
      <c r="O429" s="69"/>
      <c r="P429" s="70"/>
      <c r="Q429" s="70"/>
    </row>
    <row r="430" spans="1:17">
      <c r="A430" s="67"/>
      <c r="B430" s="67"/>
      <c r="C430" s="68"/>
      <c r="D430" s="68"/>
      <c r="E430" s="68"/>
      <c r="F430" s="68"/>
      <c r="G430" s="69"/>
      <c r="H430" s="69"/>
      <c r="I430" s="69"/>
      <c r="J430" s="69"/>
      <c r="K430" s="69"/>
      <c r="L430" s="69"/>
      <c r="M430" s="69"/>
      <c r="N430" s="69"/>
      <c r="O430" s="69"/>
      <c r="P430" s="70"/>
      <c r="Q430" s="70"/>
    </row>
    <row r="431" spans="1:17">
      <c r="A431" s="67"/>
      <c r="B431" s="67"/>
      <c r="C431" s="68"/>
      <c r="D431" s="68"/>
      <c r="E431" s="68"/>
      <c r="F431" s="68"/>
      <c r="G431" s="69"/>
      <c r="H431" s="69"/>
      <c r="I431" s="69"/>
      <c r="J431" s="69"/>
      <c r="K431" s="69"/>
      <c r="L431" s="69"/>
      <c r="M431" s="69"/>
      <c r="N431" s="69"/>
      <c r="O431" s="69"/>
      <c r="P431" s="70"/>
      <c r="Q431" s="70"/>
    </row>
    <row r="432" spans="1:17">
      <c r="A432" s="67"/>
      <c r="B432" s="67"/>
      <c r="C432" s="68"/>
      <c r="D432" s="68"/>
      <c r="E432" s="68"/>
      <c r="F432" s="68"/>
      <c r="G432" s="69"/>
      <c r="H432" s="69"/>
      <c r="I432" s="69"/>
      <c r="J432" s="69"/>
      <c r="K432" s="69"/>
      <c r="L432" s="69"/>
      <c r="M432" s="69"/>
      <c r="N432" s="69"/>
      <c r="O432" s="69"/>
      <c r="P432" s="70"/>
      <c r="Q432" s="70"/>
    </row>
    <row r="433" spans="1:17">
      <c r="A433" s="67"/>
      <c r="B433" s="67"/>
      <c r="C433" s="68"/>
      <c r="D433" s="68"/>
      <c r="E433" s="68"/>
      <c r="F433" s="68"/>
      <c r="G433" s="69"/>
      <c r="H433" s="69"/>
      <c r="I433" s="69"/>
      <c r="J433" s="69"/>
      <c r="K433" s="69"/>
      <c r="L433" s="69"/>
      <c r="M433" s="69"/>
      <c r="N433" s="69"/>
      <c r="O433" s="69"/>
      <c r="P433" s="70"/>
      <c r="Q433" s="70"/>
    </row>
    <row r="434" spans="1:17">
      <c r="A434" s="67"/>
      <c r="B434" s="67"/>
      <c r="C434" s="68"/>
      <c r="D434" s="68"/>
      <c r="E434" s="68"/>
      <c r="F434" s="68"/>
      <c r="G434" s="69"/>
      <c r="H434" s="69"/>
      <c r="I434" s="69"/>
      <c r="J434" s="69"/>
      <c r="K434" s="69"/>
      <c r="L434" s="69"/>
      <c r="M434" s="69"/>
      <c r="N434" s="69"/>
      <c r="O434" s="69"/>
      <c r="P434" s="70"/>
      <c r="Q434" s="70"/>
    </row>
    <row r="435" spans="1:17">
      <c r="A435" s="67"/>
      <c r="B435" s="67"/>
      <c r="C435" s="68"/>
      <c r="D435" s="68"/>
      <c r="E435" s="68"/>
      <c r="F435" s="68"/>
      <c r="G435" s="69"/>
      <c r="H435" s="69"/>
      <c r="I435" s="69"/>
      <c r="J435" s="69"/>
      <c r="K435" s="69"/>
      <c r="L435" s="69"/>
      <c r="M435" s="69"/>
      <c r="N435" s="69"/>
      <c r="O435" s="69"/>
      <c r="P435" s="70"/>
      <c r="Q435" s="70"/>
    </row>
    <row r="436" spans="1:17">
      <c r="A436" s="67"/>
      <c r="B436" s="67"/>
      <c r="C436" s="68"/>
      <c r="D436" s="68"/>
      <c r="E436" s="68"/>
      <c r="F436" s="68"/>
      <c r="G436" s="69"/>
      <c r="H436" s="69"/>
      <c r="I436" s="69"/>
      <c r="J436" s="69"/>
      <c r="K436" s="69"/>
      <c r="L436" s="69"/>
      <c r="M436" s="69"/>
      <c r="N436" s="69"/>
      <c r="O436" s="69"/>
      <c r="P436" s="70"/>
      <c r="Q436" s="70"/>
    </row>
    <row r="437" spans="1:17">
      <c r="A437" s="67"/>
      <c r="B437" s="67"/>
      <c r="C437" s="68"/>
      <c r="D437" s="68"/>
      <c r="E437" s="68"/>
      <c r="F437" s="68"/>
      <c r="G437" s="69"/>
      <c r="H437" s="69"/>
      <c r="I437" s="69"/>
      <c r="J437" s="69"/>
      <c r="K437" s="69"/>
      <c r="L437" s="69"/>
      <c r="M437" s="69"/>
      <c r="N437" s="69"/>
      <c r="O437" s="69"/>
      <c r="P437" s="70"/>
      <c r="Q437" s="70"/>
    </row>
    <row r="438" spans="1:17">
      <c r="A438" s="67"/>
      <c r="B438" s="67"/>
      <c r="C438" s="68"/>
      <c r="D438" s="68"/>
      <c r="E438" s="68"/>
      <c r="F438" s="68"/>
      <c r="G438" s="69"/>
      <c r="H438" s="69"/>
      <c r="I438" s="69"/>
      <c r="J438" s="69"/>
      <c r="K438" s="69"/>
      <c r="L438" s="69"/>
      <c r="M438" s="69"/>
      <c r="N438" s="69"/>
      <c r="O438" s="69"/>
      <c r="P438" s="70"/>
      <c r="Q438" s="70"/>
    </row>
    <row r="439" spans="1:17">
      <c r="A439" s="67"/>
      <c r="B439" s="67"/>
      <c r="C439" s="68"/>
      <c r="D439" s="68"/>
      <c r="E439" s="68"/>
      <c r="F439" s="68"/>
      <c r="G439" s="69"/>
      <c r="H439" s="69"/>
      <c r="I439" s="69"/>
      <c r="J439" s="69"/>
      <c r="K439" s="69"/>
      <c r="L439" s="69"/>
      <c r="M439" s="69"/>
      <c r="N439" s="69"/>
      <c r="O439" s="69"/>
      <c r="P439" s="70"/>
      <c r="Q439" s="70"/>
    </row>
    <row r="440" spans="1:17">
      <c r="A440" s="67"/>
      <c r="B440" s="67"/>
      <c r="C440" s="68"/>
      <c r="D440" s="68"/>
      <c r="E440" s="68"/>
      <c r="F440" s="68"/>
      <c r="G440" s="69"/>
      <c r="H440" s="69"/>
      <c r="I440" s="69"/>
      <c r="J440" s="69"/>
      <c r="K440" s="69"/>
      <c r="L440" s="69"/>
      <c r="M440" s="69"/>
      <c r="N440" s="69"/>
      <c r="O440" s="69"/>
      <c r="P440" s="70"/>
      <c r="Q440" s="70"/>
    </row>
    <row r="441" spans="1:17">
      <c r="A441" s="67"/>
      <c r="B441" s="67"/>
      <c r="C441" s="68"/>
      <c r="D441" s="68"/>
      <c r="E441" s="68"/>
      <c r="F441" s="68"/>
      <c r="G441" s="69"/>
      <c r="H441" s="69"/>
      <c r="I441" s="69"/>
      <c r="J441" s="69"/>
      <c r="K441" s="69"/>
      <c r="L441" s="69"/>
      <c r="M441" s="69"/>
      <c r="N441" s="69"/>
      <c r="O441" s="69"/>
      <c r="P441" s="70"/>
      <c r="Q441" s="70"/>
    </row>
    <row r="442" spans="1:17">
      <c r="A442" s="67"/>
      <c r="B442" s="67"/>
      <c r="C442" s="68"/>
      <c r="D442" s="68"/>
      <c r="E442" s="68"/>
      <c r="F442" s="68"/>
      <c r="G442" s="69"/>
      <c r="H442" s="69"/>
      <c r="I442" s="69"/>
      <c r="J442" s="69"/>
      <c r="K442" s="69"/>
      <c r="L442" s="69"/>
      <c r="M442" s="69"/>
      <c r="N442" s="69"/>
      <c r="O442" s="69"/>
      <c r="P442" s="70"/>
      <c r="Q442" s="70"/>
    </row>
    <row r="443" spans="1:17">
      <c r="A443" s="67"/>
      <c r="B443" s="67"/>
      <c r="C443" s="68"/>
      <c r="D443" s="68"/>
      <c r="E443" s="68"/>
      <c r="F443" s="68"/>
      <c r="G443" s="69"/>
      <c r="H443" s="69"/>
      <c r="I443" s="69"/>
      <c r="J443" s="69"/>
      <c r="K443" s="69"/>
      <c r="L443" s="69"/>
      <c r="M443" s="69"/>
      <c r="N443" s="69"/>
      <c r="O443" s="69"/>
      <c r="P443" s="70"/>
      <c r="Q443" s="70"/>
    </row>
    <row r="444" spans="1:17">
      <c r="A444" s="67"/>
      <c r="B444" s="67"/>
      <c r="C444" s="68"/>
      <c r="D444" s="68"/>
      <c r="E444" s="68"/>
      <c r="F444" s="68"/>
      <c r="G444" s="69"/>
      <c r="H444" s="69"/>
      <c r="I444" s="69"/>
      <c r="J444" s="69"/>
      <c r="K444" s="69"/>
      <c r="L444" s="69"/>
      <c r="M444" s="69"/>
      <c r="N444" s="69"/>
      <c r="O444" s="69"/>
      <c r="P444" s="70"/>
      <c r="Q444" s="70"/>
    </row>
    <row r="445" spans="1:17">
      <c r="A445" s="67"/>
      <c r="B445" s="67"/>
      <c r="C445" s="68"/>
      <c r="D445" s="68"/>
      <c r="E445" s="68"/>
      <c r="F445" s="68"/>
      <c r="G445" s="69"/>
      <c r="H445" s="69"/>
      <c r="I445" s="69"/>
      <c r="J445" s="69"/>
      <c r="K445" s="69"/>
      <c r="L445" s="69"/>
      <c r="M445" s="69"/>
      <c r="N445" s="69"/>
      <c r="O445" s="69"/>
      <c r="P445" s="70"/>
      <c r="Q445" s="70"/>
    </row>
    <row r="446" spans="1:17">
      <c r="A446" s="67"/>
      <c r="B446" s="67"/>
      <c r="C446" s="68"/>
      <c r="D446" s="68"/>
      <c r="E446" s="68"/>
      <c r="F446" s="68"/>
      <c r="G446" s="69"/>
      <c r="H446" s="69"/>
      <c r="I446" s="69"/>
      <c r="J446" s="69"/>
      <c r="K446" s="69"/>
      <c r="L446" s="69"/>
      <c r="M446" s="69"/>
      <c r="N446" s="69"/>
      <c r="O446" s="69"/>
      <c r="P446" s="70"/>
      <c r="Q446" s="70"/>
    </row>
    <row r="447" spans="1:17">
      <c r="A447" s="67"/>
      <c r="B447" s="67"/>
      <c r="C447" s="68"/>
      <c r="D447" s="68"/>
      <c r="E447" s="68"/>
      <c r="F447" s="68"/>
      <c r="G447" s="69"/>
      <c r="H447" s="69"/>
      <c r="I447" s="69"/>
      <c r="J447" s="69"/>
      <c r="K447" s="69"/>
      <c r="L447" s="69"/>
      <c r="M447" s="69"/>
      <c r="N447" s="69"/>
      <c r="O447" s="69"/>
      <c r="P447" s="70"/>
      <c r="Q447" s="70"/>
    </row>
    <row r="448" spans="1:17">
      <c r="A448" s="67"/>
      <c r="B448" s="67"/>
      <c r="C448" s="68"/>
      <c r="D448" s="68"/>
      <c r="E448" s="68"/>
      <c r="F448" s="68"/>
      <c r="G448" s="69"/>
      <c r="H448" s="69"/>
      <c r="I448" s="69"/>
      <c r="J448" s="69"/>
      <c r="K448" s="69"/>
      <c r="L448" s="69"/>
      <c r="M448" s="69"/>
      <c r="N448" s="69"/>
      <c r="O448" s="69"/>
      <c r="P448" s="70"/>
      <c r="Q448" s="70"/>
    </row>
    <row r="449" spans="1:17">
      <c r="A449" s="67"/>
      <c r="B449" s="67"/>
      <c r="C449" s="68"/>
      <c r="D449" s="68"/>
      <c r="E449" s="68"/>
      <c r="F449" s="68"/>
      <c r="G449" s="69"/>
      <c r="H449" s="69"/>
      <c r="I449" s="69"/>
      <c r="J449" s="69"/>
      <c r="K449" s="69"/>
      <c r="L449" s="69"/>
      <c r="M449" s="69"/>
      <c r="N449" s="69"/>
      <c r="O449" s="69"/>
      <c r="P449" s="70"/>
      <c r="Q449" s="70"/>
    </row>
    <row r="450" spans="1:17">
      <c r="A450" s="67"/>
      <c r="B450" s="67"/>
      <c r="C450" s="68"/>
      <c r="D450" s="68"/>
      <c r="E450" s="68"/>
      <c r="F450" s="68"/>
      <c r="G450" s="69"/>
      <c r="H450" s="69"/>
      <c r="I450" s="69"/>
      <c r="J450" s="69"/>
      <c r="K450" s="69"/>
      <c r="L450" s="69"/>
      <c r="M450" s="69"/>
      <c r="N450" s="69"/>
      <c r="O450" s="69"/>
      <c r="P450" s="70"/>
      <c r="Q450" s="70"/>
    </row>
    <row r="451" spans="1:17">
      <c r="A451" s="67"/>
      <c r="B451" s="67"/>
      <c r="C451" s="68"/>
      <c r="D451" s="68"/>
      <c r="E451" s="68"/>
      <c r="F451" s="68"/>
      <c r="G451" s="69"/>
      <c r="H451" s="69"/>
      <c r="I451" s="69"/>
      <c r="J451" s="69"/>
      <c r="K451" s="69"/>
      <c r="L451" s="69"/>
      <c r="M451" s="69"/>
      <c r="N451" s="69"/>
      <c r="O451" s="69"/>
      <c r="P451" s="70"/>
      <c r="Q451" s="70"/>
    </row>
    <row r="452" spans="1:17">
      <c r="A452" s="67"/>
      <c r="B452" s="67"/>
      <c r="C452" s="68"/>
      <c r="D452" s="68"/>
      <c r="E452" s="68"/>
      <c r="F452" s="68"/>
      <c r="G452" s="69"/>
      <c r="H452" s="69"/>
      <c r="I452" s="69"/>
      <c r="J452" s="69"/>
      <c r="K452" s="69"/>
      <c r="L452" s="69"/>
      <c r="M452" s="69"/>
      <c r="N452" s="69"/>
      <c r="O452" s="69"/>
      <c r="P452" s="70"/>
      <c r="Q452" s="70"/>
    </row>
    <row r="453" spans="1:17">
      <c r="A453" s="67"/>
      <c r="B453" s="67"/>
      <c r="C453" s="68"/>
      <c r="D453" s="68"/>
      <c r="E453" s="68"/>
      <c r="F453" s="68"/>
      <c r="G453" s="69"/>
      <c r="H453" s="69"/>
      <c r="I453" s="69"/>
      <c r="J453" s="69"/>
      <c r="K453" s="69"/>
      <c r="L453" s="69"/>
      <c r="M453" s="69"/>
      <c r="N453" s="69"/>
      <c r="O453" s="69"/>
      <c r="P453" s="70"/>
      <c r="Q453" s="70"/>
    </row>
    <row r="454" spans="1:17">
      <c r="A454" s="67"/>
      <c r="B454" s="67"/>
      <c r="C454" s="68"/>
      <c r="D454" s="68"/>
      <c r="E454" s="68"/>
      <c r="F454" s="68"/>
      <c r="G454" s="69"/>
      <c r="H454" s="69"/>
      <c r="I454" s="69"/>
      <c r="J454" s="69"/>
      <c r="K454" s="69"/>
      <c r="L454" s="69"/>
      <c r="M454" s="69"/>
      <c r="N454" s="69"/>
      <c r="O454" s="69"/>
      <c r="P454" s="70"/>
      <c r="Q454" s="70"/>
    </row>
    <row r="455" spans="1:17">
      <c r="A455" s="67"/>
      <c r="B455" s="67"/>
      <c r="C455" s="68"/>
      <c r="D455" s="68"/>
      <c r="E455" s="68"/>
      <c r="F455" s="68"/>
      <c r="G455" s="69"/>
      <c r="H455" s="69"/>
      <c r="I455" s="69"/>
      <c r="J455" s="69"/>
      <c r="K455" s="69"/>
      <c r="L455" s="69"/>
      <c r="M455" s="69"/>
      <c r="N455" s="69"/>
      <c r="O455" s="69"/>
      <c r="P455" s="70"/>
      <c r="Q455" s="70"/>
    </row>
    <row r="456" spans="1:17">
      <c r="A456" s="67"/>
      <c r="B456" s="67"/>
      <c r="C456" s="68"/>
      <c r="D456" s="68"/>
      <c r="E456" s="68"/>
      <c r="F456" s="68"/>
      <c r="G456" s="69"/>
      <c r="H456" s="69"/>
      <c r="I456" s="69"/>
      <c r="J456" s="69"/>
      <c r="K456" s="69"/>
      <c r="L456" s="69"/>
      <c r="M456" s="69"/>
      <c r="N456" s="69"/>
      <c r="O456" s="69"/>
      <c r="P456" s="70"/>
      <c r="Q456" s="70"/>
    </row>
    <row r="457" spans="1:17">
      <c r="A457" s="67"/>
      <c r="B457" s="67"/>
      <c r="C457" s="68"/>
      <c r="D457" s="68"/>
      <c r="E457" s="68"/>
      <c r="F457" s="68"/>
      <c r="G457" s="69"/>
      <c r="H457" s="69"/>
      <c r="I457" s="69"/>
      <c r="J457" s="69"/>
      <c r="K457" s="69"/>
      <c r="L457" s="69"/>
      <c r="M457" s="69"/>
      <c r="N457" s="69"/>
      <c r="O457" s="69"/>
      <c r="P457" s="70"/>
      <c r="Q457" s="70"/>
    </row>
    <row r="458" spans="1:17">
      <c r="A458" s="67"/>
      <c r="B458" s="67"/>
      <c r="C458" s="68"/>
      <c r="D458" s="68"/>
      <c r="E458" s="68"/>
      <c r="F458" s="68"/>
      <c r="G458" s="69"/>
      <c r="H458" s="69"/>
      <c r="I458" s="69"/>
      <c r="J458" s="69"/>
      <c r="K458" s="69"/>
      <c r="L458" s="69"/>
      <c r="M458" s="69"/>
      <c r="N458" s="69"/>
      <c r="O458" s="69"/>
      <c r="P458" s="70"/>
      <c r="Q458" s="70"/>
    </row>
    <row r="459" spans="1:17">
      <c r="A459" s="67"/>
      <c r="B459" s="67"/>
      <c r="C459" s="68"/>
      <c r="D459" s="68"/>
      <c r="E459" s="68"/>
      <c r="F459" s="68"/>
      <c r="G459" s="69"/>
      <c r="H459" s="69"/>
      <c r="I459" s="69"/>
      <c r="J459" s="69"/>
      <c r="K459" s="69"/>
      <c r="L459" s="69"/>
      <c r="M459" s="69"/>
      <c r="N459" s="69"/>
      <c r="O459" s="69"/>
      <c r="P459" s="70"/>
      <c r="Q459" s="70"/>
    </row>
    <row r="460" spans="1:17">
      <c r="A460" s="67"/>
      <c r="B460" s="67"/>
      <c r="C460" s="68"/>
      <c r="D460" s="68"/>
      <c r="E460" s="68"/>
      <c r="F460" s="68"/>
      <c r="G460" s="69"/>
      <c r="H460" s="69"/>
      <c r="I460" s="69"/>
      <c r="J460" s="69"/>
      <c r="K460" s="69"/>
      <c r="L460" s="69"/>
      <c r="M460" s="69"/>
      <c r="N460" s="69"/>
      <c r="O460" s="69"/>
      <c r="P460" s="70"/>
      <c r="Q460" s="70"/>
    </row>
    <row r="461" spans="1:17">
      <c r="A461" s="67"/>
      <c r="B461" s="67"/>
      <c r="C461" s="68"/>
      <c r="D461" s="68"/>
      <c r="E461" s="68"/>
      <c r="F461" s="68"/>
      <c r="G461" s="69"/>
      <c r="H461" s="69"/>
      <c r="I461" s="69"/>
      <c r="J461" s="69"/>
      <c r="K461" s="69"/>
      <c r="L461" s="69"/>
      <c r="M461" s="69"/>
      <c r="N461" s="69"/>
      <c r="O461" s="69"/>
      <c r="P461" s="70"/>
      <c r="Q461" s="70"/>
    </row>
    <row r="462" spans="1:17">
      <c r="A462" s="67"/>
      <c r="B462" s="67"/>
      <c r="C462" s="68"/>
      <c r="D462" s="68"/>
      <c r="E462" s="68"/>
      <c r="F462" s="68"/>
      <c r="G462" s="69"/>
      <c r="H462" s="69"/>
      <c r="I462" s="69"/>
      <c r="J462" s="69"/>
      <c r="K462" s="69"/>
      <c r="L462" s="69"/>
      <c r="M462" s="69"/>
      <c r="N462" s="69"/>
      <c r="O462" s="69"/>
      <c r="P462" s="70"/>
      <c r="Q462" s="70"/>
    </row>
    <row r="463" spans="1:17">
      <c r="A463" s="67"/>
      <c r="B463" s="67"/>
      <c r="C463" s="68"/>
      <c r="D463" s="68"/>
      <c r="E463" s="68"/>
      <c r="F463" s="68"/>
      <c r="G463" s="69"/>
      <c r="H463" s="69"/>
      <c r="I463" s="69"/>
      <c r="J463" s="69"/>
      <c r="K463" s="69"/>
      <c r="L463" s="69"/>
      <c r="M463" s="69"/>
      <c r="N463" s="69"/>
      <c r="O463" s="69"/>
      <c r="P463" s="70"/>
      <c r="Q463" s="70"/>
    </row>
    <row r="464" spans="1:17">
      <c r="A464" s="67"/>
      <c r="B464" s="67"/>
      <c r="C464" s="68"/>
      <c r="D464" s="68"/>
      <c r="E464" s="68"/>
      <c r="F464" s="68"/>
      <c r="G464" s="69"/>
      <c r="H464" s="69"/>
      <c r="I464" s="69"/>
      <c r="J464" s="69"/>
      <c r="K464" s="69"/>
      <c r="L464" s="69"/>
      <c r="M464" s="69"/>
      <c r="N464" s="69"/>
      <c r="O464" s="69"/>
      <c r="P464" s="70"/>
      <c r="Q464" s="70"/>
    </row>
    <row r="465" spans="1:17">
      <c r="A465" s="67"/>
      <c r="B465" s="67"/>
      <c r="C465" s="68"/>
      <c r="D465" s="68"/>
      <c r="E465" s="68"/>
      <c r="F465" s="68"/>
      <c r="G465" s="69"/>
      <c r="H465" s="69"/>
      <c r="I465" s="69"/>
      <c r="J465" s="69"/>
      <c r="K465" s="69"/>
      <c r="L465" s="69"/>
      <c r="M465" s="69"/>
      <c r="N465" s="69"/>
      <c r="O465" s="69"/>
      <c r="P465" s="70"/>
      <c r="Q465" s="70"/>
    </row>
    <row r="466" spans="1:17">
      <c r="A466" s="67"/>
      <c r="B466" s="67"/>
      <c r="C466" s="68"/>
      <c r="D466" s="68"/>
      <c r="E466" s="68"/>
      <c r="F466" s="68"/>
      <c r="G466" s="69"/>
      <c r="H466" s="69"/>
      <c r="I466" s="69"/>
      <c r="J466" s="69"/>
      <c r="K466" s="69"/>
      <c r="L466" s="69"/>
      <c r="M466" s="69"/>
      <c r="N466" s="69"/>
      <c r="O466" s="69"/>
      <c r="P466" s="70"/>
      <c r="Q466" s="70"/>
    </row>
    <row r="467" spans="1:17">
      <c r="A467" s="67"/>
      <c r="B467" s="67"/>
      <c r="C467" s="68"/>
      <c r="D467" s="68"/>
      <c r="E467" s="68"/>
      <c r="F467" s="68"/>
      <c r="G467" s="69"/>
      <c r="H467" s="69"/>
      <c r="I467" s="69"/>
      <c r="J467" s="69"/>
      <c r="K467" s="69"/>
      <c r="L467" s="69"/>
      <c r="M467" s="69"/>
      <c r="N467" s="69"/>
      <c r="O467" s="69"/>
      <c r="P467" s="70"/>
      <c r="Q467" s="70"/>
    </row>
    <row r="468" spans="1:17">
      <c r="A468" s="67"/>
      <c r="B468" s="67"/>
      <c r="C468" s="68"/>
      <c r="D468" s="68"/>
      <c r="E468" s="68"/>
      <c r="F468" s="68"/>
      <c r="G468" s="69"/>
      <c r="H468" s="69"/>
      <c r="I468" s="69"/>
      <c r="J468" s="69"/>
      <c r="K468" s="69"/>
      <c r="L468" s="69"/>
      <c r="M468" s="69"/>
      <c r="N468" s="69"/>
      <c r="O468" s="69"/>
      <c r="P468" s="70"/>
      <c r="Q468" s="70"/>
    </row>
    <row r="469" spans="1:17">
      <c r="A469" s="67"/>
      <c r="B469" s="67"/>
      <c r="C469" s="68"/>
      <c r="D469" s="68"/>
      <c r="E469" s="68"/>
      <c r="F469" s="68"/>
      <c r="G469" s="69"/>
      <c r="H469" s="69"/>
      <c r="I469" s="69"/>
      <c r="J469" s="69"/>
      <c r="K469" s="69"/>
      <c r="L469" s="69"/>
      <c r="M469" s="69"/>
      <c r="N469" s="69"/>
      <c r="O469" s="69"/>
      <c r="P469" s="70"/>
      <c r="Q469" s="70"/>
    </row>
    <row r="470" spans="1:17">
      <c r="A470" s="67"/>
      <c r="B470" s="67"/>
      <c r="C470" s="68"/>
      <c r="D470" s="68"/>
      <c r="E470" s="68"/>
      <c r="F470" s="68"/>
      <c r="G470" s="69"/>
      <c r="H470" s="69"/>
      <c r="I470" s="69"/>
      <c r="J470" s="69"/>
      <c r="K470" s="69"/>
      <c r="L470" s="69"/>
      <c r="M470" s="69"/>
      <c r="N470" s="69"/>
      <c r="O470" s="69"/>
      <c r="P470" s="70"/>
      <c r="Q470" s="70"/>
    </row>
    <row r="471" spans="1:17">
      <c r="A471" s="67"/>
      <c r="B471" s="67"/>
      <c r="C471" s="68"/>
      <c r="D471" s="68"/>
      <c r="E471" s="68"/>
      <c r="F471" s="68"/>
      <c r="G471" s="69"/>
      <c r="H471" s="69"/>
      <c r="I471" s="69"/>
      <c r="J471" s="69"/>
      <c r="K471" s="69"/>
      <c r="L471" s="69"/>
      <c r="M471" s="69"/>
      <c r="N471" s="69"/>
      <c r="O471" s="69"/>
      <c r="P471" s="70"/>
      <c r="Q471" s="70"/>
    </row>
    <row r="472" spans="1:17">
      <c r="A472" s="67"/>
      <c r="B472" s="67"/>
      <c r="C472" s="68"/>
      <c r="D472" s="68"/>
      <c r="E472" s="68"/>
      <c r="F472" s="68"/>
      <c r="G472" s="69"/>
      <c r="H472" s="69"/>
      <c r="I472" s="69"/>
      <c r="J472" s="69"/>
      <c r="K472" s="69"/>
      <c r="L472" s="69"/>
      <c r="M472" s="69"/>
      <c r="N472" s="69"/>
      <c r="O472" s="69"/>
      <c r="P472" s="70"/>
      <c r="Q472" s="70"/>
    </row>
    <row r="473" spans="1:17">
      <c r="A473" s="67"/>
      <c r="B473" s="67"/>
      <c r="C473" s="68"/>
      <c r="D473" s="68"/>
      <c r="E473" s="68"/>
      <c r="F473" s="68"/>
      <c r="G473" s="69"/>
      <c r="H473" s="69"/>
      <c r="I473" s="69"/>
      <c r="J473" s="69"/>
      <c r="K473" s="69"/>
      <c r="L473" s="69"/>
      <c r="M473" s="69"/>
      <c r="N473" s="69"/>
      <c r="O473" s="69"/>
      <c r="P473" s="70"/>
      <c r="Q473" s="70"/>
    </row>
    <row r="474" spans="1:17">
      <c r="A474" s="67"/>
      <c r="B474" s="67"/>
      <c r="C474" s="68"/>
      <c r="D474" s="68"/>
      <c r="E474" s="68"/>
      <c r="F474" s="68"/>
      <c r="G474" s="69"/>
      <c r="H474" s="69"/>
      <c r="I474" s="69"/>
      <c r="J474" s="69"/>
      <c r="K474" s="69"/>
      <c r="L474" s="69"/>
      <c r="M474" s="69"/>
      <c r="N474" s="69"/>
      <c r="O474" s="69"/>
      <c r="P474" s="70"/>
      <c r="Q474" s="70"/>
    </row>
    <row r="475" spans="1:17">
      <c r="A475" s="67"/>
      <c r="B475" s="67"/>
      <c r="C475" s="68"/>
      <c r="D475" s="68"/>
      <c r="E475" s="68"/>
      <c r="F475" s="68"/>
      <c r="G475" s="69"/>
      <c r="H475" s="69"/>
      <c r="I475" s="69"/>
      <c r="J475" s="69"/>
      <c r="K475" s="69"/>
      <c r="L475" s="69"/>
      <c r="M475" s="69"/>
      <c r="N475" s="69"/>
      <c r="O475" s="69"/>
      <c r="P475" s="70"/>
      <c r="Q475" s="70"/>
    </row>
    <row r="476" spans="1:17">
      <c r="A476" s="67"/>
      <c r="B476" s="67"/>
      <c r="C476" s="68"/>
      <c r="D476" s="68"/>
      <c r="E476" s="68"/>
      <c r="F476" s="68"/>
      <c r="G476" s="69"/>
      <c r="H476" s="69"/>
      <c r="I476" s="69"/>
      <c r="J476" s="69"/>
      <c r="K476" s="69"/>
      <c r="L476" s="69"/>
      <c r="M476" s="69"/>
      <c r="N476" s="69"/>
      <c r="O476" s="69"/>
      <c r="P476" s="70"/>
      <c r="Q476" s="70"/>
    </row>
    <row r="477" spans="1:17">
      <c r="A477" s="67"/>
      <c r="B477" s="67"/>
      <c r="C477" s="68"/>
      <c r="D477" s="68"/>
      <c r="E477" s="68"/>
      <c r="F477" s="68"/>
      <c r="G477" s="69"/>
      <c r="H477" s="69"/>
      <c r="I477" s="69"/>
      <c r="J477" s="69"/>
      <c r="K477" s="69"/>
      <c r="L477" s="69"/>
      <c r="M477" s="69"/>
      <c r="N477" s="69"/>
      <c r="O477" s="69"/>
      <c r="P477" s="70"/>
      <c r="Q477" s="70"/>
    </row>
    <row r="478" spans="1:17">
      <c r="A478" s="67"/>
      <c r="B478" s="67"/>
      <c r="C478" s="68"/>
      <c r="D478" s="68"/>
      <c r="E478" s="68"/>
      <c r="F478" s="68"/>
      <c r="G478" s="69"/>
      <c r="H478" s="69"/>
      <c r="I478" s="69"/>
      <c r="J478" s="69"/>
      <c r="K478" s="69"/>
      <c r="L478" s="69"/>
      <c r="M478" s="69"/>
      <c r="N478" s="69"/>
      <c r="O478" s="69"/>
      <c r="P478" s="70"/>
      <c r="Q478" s="70"/>
    </row>
    <row r="479" spans="1:17">
      <c r="A479" s="67"/>
      <c r="B479" s="67"/>
      <c r="C479" s="68"/>
      <c r="D479" s="68"/>
      <c r="E479" s="68"/>
      <c r="F479" s="68"/>
      <c r="G479" s="69"/>
      <c r="H479" s="69"/>
      <c r="I479" s="69"/>
      <c r="J479" s="69"/>
      <c r="K479" s="69"/>
      <c r="L479" s="69"/>
      <c r="M479" s="69"/>
      <c r="N479" s="69"/>
      <c r="O479" s="69"/>
      <c r="P479" s="70"/>
      <c r="Q479" s="70"/>
    </row>
    <row r="480" spans="1:17">
      <c r="A480" s="67"/>
      <c r="B480" s="67"/>
      <c r="C480" s="68"/>
      <c r="D480" s="68"/>
      <c r="E480" s="68"/>
      <c r="F480" s="68"/>
      <c r="G480" s="69"/>
      <c r="H480" s="69"/>
      <c r="I480" s="69"/>
      <c r="J480" s="69"/>
      <c r="K480" s="69"/>
      <c r="L480" s="69"/>
      <c r="M480" s="69"/>
      <c r="N480" s="69"/>
      <c r="O480" s="69"/>
      <c r="P480" s="70"/>
      <c r="Q480" s="70"/>
    </row>
    <row r="481" spans="1:17">
      <c r="A481" s="67"/>
      <c r="B481" s="67"/>
      <c r="C481" s="68"/>
      <c r="D481" s="68"/>
      <c r="E481" s="68"/>
      <c r="F481" s="68"/>
      <c r="G481" s="69"/>
      <c r="H481" s="69"/>
      <c r="I481" s="69"/>
      <c r="J481" s="69"/>
      <c r="K481" s="69"/>
      <c r="L481" s="69"/>
      <c r="M481" s="69"/>
      <c r="N481" s="69"/>
      <c r="O481" s="69"/>
      <c r="P481" s="70"/>
      <c r="Q481" s="70"/>
    </row>
    <row r="482" spans="1:17">
      <c r="A482" s="67"/>
      <c r="B482" s="67"/>
      <c r="C482" s="68"/>
      <c r="D482" s="68"/>
      <c r="E482" s="68"/>
      <c r="F482" s="68"/>
      <c r="G482" s="69"/>
      <c r="H482" s="69"/>
      <c r="I482" s="69"/>
      <c r="J482" s="69"/>
      <c r="K482" s="69"/>
      <c r="L482" s="69"/>
      <c r="M482" s="69"/>
      <c r="N482" s="69"/>
      <c r="O482" s="69"/>
      <c r="P482" s="70"/>
      <c r="Q482" s="70"/>
    </row>
    <row r="483" spans="1:17">
      <c r="A483" s="67"/>
      <c r="B483" s="67"/>
      <c r="C483" s="68"/>
      <c r="D483" s="68"/>
      <c r="E483" s="68"/>
      <c r="F483" s="68"/>
      <c r="G483" s="69"/>
      <c r="H483" s="69"/>
      <c r="I483" s="69"/>
      <c r="J483" s="69"/>
      <c r="K483" s="69"/>
      <c r="L483" s="69"/>
      <c r="M483" s="69"/>
      <c r="N483" s="69"/>
      <c r="O483" s="69"/>
      <c r="P483" s="70"/>
      <c r="Q483" s="70"/>
    </row>
    <row r="484" spans="1:17">
      <c r="A484" s="67"/>
      <c r="B484" s="67"/>
      <c r="C484" s="68"/>
      <c r="D484" s="68"/>
      <c r="E484" s="68"/>
      <c r="F484" s="68"/>
      <c r="G484" s="69"/>
      <c r="H484" s="69"/>
      <c r="I484" s="69"/>
      <c r="J484" s="69"/>
      <c r="K484" s="69"/>
      <c r="L484" s="69"/>
      <c r="M484" s="69"/>
      <c r="N484" s="69"/>
      <c r="O484" s="69"/>
      <c r="P484" s="70"/>
      <c r="Q484" s="70"/>
    </row>
    <row r="485" spans="1:17">
      <c r="A485" s="67"/>
      <c r="B485" s="67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  <c r="Q485" s="70"/>
    </row>
    <row r="486" spans="1:17">
      <c r="A486" s="67"/>
      <c r="B486" s="67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  <c r="Q486" s="70"/>
    </row>
    <row r="487" spans="1:17">
      <c r="A487" s="67"/>
      <c r="B487" s="67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70"/>
      <c r="Q487" s="70"/>
    </row>
    <row r="488" spans="1:17">
      <c r="A488" s="67"/>
      <c r="B488" s="67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70"/>
      <c r="Q488" s="70"/>
    </row>
    <row r="489" spans="1:17">
      <c r="A489" s="67"/>
      <c r="B489" s="67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70"/>
      <c r="Q489" s="70"/>
    </row>
    <row r="490" spans="1:17">
      <c r="A490" s="67"/>
      <c r="B490" s="67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70"/>
      <c r="Q490" s="70"/>
    </row>
    <row r="491" spans="1:17">
      <c r="A491" s="67"/>
      <c r="B491" s="67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70"/>
      <c r="Q491" s="70"/>
    </row>
    <row r="492" spans="1:17">
      <c r="A492" s="67"/>
      <c r="B492" s="67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70"/>
      <c r="Q492" s="70"/>
    </row>
    <row r="493" spans="1:17">
      <c r="A493" s="67"/>
      <c r="B493" s="67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70"/>
      <c r="Q493" s="70"/>
    </row>
    <row r="494" spans="1:17">
      <c r="A494" s="67"/>
      <c r="B494" s="67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70"/>
      <c r="Q494" s="70"/>
    </row>
    <row r="495" spans="1:17">
      <c r="A495" s="67"/>
      <c r="B495" s="67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70"/>
      <c r="Q495" s="70"/>
    </row>
    <row r="496" spans="1:17">
      <c r="A496" s="67"/>
      <c r="B496" s="67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70"/>
      <c r="Q496" s="70"/>
    </row>
    <row r="497" spans="1:17">
      <c r="A497" s="67"/>
      <c r="B497" s="67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70"/>
      <c r="Q497" s="70"/>
    </row>
    <row r="498" spans="1:17" ht="18" customHeight="1">
      <c r="A498" s="67"/>
      <c r="B498" s="67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70"/>
      <c r="Q498" s="70"/>
    </row>
    <row r="499" spans="1:17" hidden="1">
      <c r="A499" s="67"/>
      <c r="B499" s="67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70"/>
      <c r="Q499" s="70"/>
    </row>
    <row r="500" spans="1:17" hidden="1">
      <c r="A500" s="67"/>
      <c r="B500" s="67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70"/>
      <c r="Q500" s="70"/>
    </row>
    <row r="501" spans="1:17" hidden="1">
      <c r="A501" s="67"/>
      <c r="B501" s="67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70"/>
      <c r="Q501" s="70"/>
    </row>
    <row r="502" spans="1:17" hidden="1">
      <c r="A502" s="67"/>
      <c r="B502" s="67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70"/>
      <c r="Q502" s="70"/>
    </row>
    <row r="503" spans="1:17" hidden="1">
      <c r="A503" s="67"/>
      <c r="B503" s="67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134"/>
      <c r="Q503" s="134"/>
    </row>
    <row r="504" spans="1:17" hidden="1">
      <c r="A504" s="67"/>
      <c r="B504" s="67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134" t="s">
        <v>92</v>
      </c>
      <c r="Q504" s="134"/>
    </row>
    <row r="505" spans="1:17" hidden="1">
      <c r="A505" s="67"/>
      <c r="B505" s="67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134" t="s">
        <v>34</v>
      </c>
      <c r="Q505" s="134"/>
    </row>
    <row r="506" spans="1:17" hidden="1">
      <c r="A506" s="67"/>
      <c r="B506" s="67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70"/>
      <c r="Q506" s="70"/>
    </row>
    <row r="507" spans="1:17" hidden="1">
      <c r="A507" s="67"/>
      <c r="B507" s="67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70"/>
      <c r="Q507" s="70"/>
    </row>
    <row r="508" spans="1:17">
      <c r="A508" s="67"/>
      <c r="B508" s="67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70"/>
      <c r="Q508" s="70"/>
    </row>
    <row r="509" spans="1:17">
      <c r="A509" s="67"/>
      <c r="B509" s="67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70"/>
      <c r="Q509" s="70"/>
    </row>
    <row r="510" spans="1:17">
      <c r="A510" s="67"/>
      <c r="B510" s="67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70"/>
      <c r="Q510" s="70"/>
    </row>
    <row r="511" spans="1:17">
      <c r="A511" s="67"/>
      <c r="B511" s="67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70"/>
      <c r="Q511" s="70"/>
    </row>
    <row r="512" spans="1:17">
      <c r="A512" s="67"/>
      <c r="B512" s="67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70"/>
      <c r="Q512" s="70"/>
    </row>
    <row r="513" spans="1:17">
      <c r="A513" s="67"/>
      <c r="B513" s="67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70"/>
      <c r="Q513" s="70"/>
    </row>
    <row r="514" spans="1:17">
      <c r="A514" s="67"/>
      <c r="B514" s="67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  <c r="Q514" s="70"/>
    </row>
    <row r="515" spans="1:17">
      <c r="A515" s="67"/>
      <c r="B515" s="67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  <c r="Q515" s="70"/>
    </row>
    <row r="516" spans="1:17">
      <c r="A516" s="67"/>
      <c r="B516" s="67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  <c r="Q516" s="70"/>
    </row>
    <row r="517" spans="1:17">
      <c r="A517" s="67"/>
      <c r="B517" s="67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  <c r="Q517" s="70"/>
    </row>
    <row r="518" spans="1:17">
      <c r="A518" s="67"/>
      <c r="B518" s="67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  <c r="Q518" s="70"/>
    </row>
    <row r="519" spans="1:17">
      <c r="A519" s="67"/>
      <c r="B519" s="67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  <c r="Q519" s="70"/>
    </row>
    <row r="520" spans="1:17">
      <c r="A520" s="65"/>
      <c r="B520" s="65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57"/>
      <c r="Q520" s="57"/>
    </row>
    <row r="521" spans="1:17">
      <c r="A521" s="65"/>
      <c r="B521" s="65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57"/>
      <c r="Q521" s="57"/>
    </row>
    <row r="522" spans="1:17">
      <c r="A522" s="65"/>
      <c r="B522" s="65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57"/>
      <c r="Q522" s="57"/>
    </row>
    <row r="523" spans="1:17">
      <c r="A523" s="65"/>
      <c r="B523" s="65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57"/>
      <c r="Q523" s="57"/>
    </row>
    <row r="524" spans="1:17">
      <c r="A524" s="65"/>
      <c r="B524" s="65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57"/>
      <c r="Q524" s="57"/>
    </row>
    <row r="525" spans="1:17">
      <c r="A525" s="65"/>
      <c r="B525" s="65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57"/>
      <c r="Q525" s="57"/>
    </row>
    <row r="526" spans="1:17">
      <c r="A526" s="65"/>
      <c r="B526" s="65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57"/>
      <c r="Q526" s="57"/>
    </row>
    <row r="527" spans="1:17">
      <c r="A527" s="65"/>
      <c r="B527" s="65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57"/>
      <c r="Q527" s="57"/>
    </row>
    <row r="528" spans="1:17">
      <c r="A528" s="65"/>
      <c r="B528" s="65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57"/>
      <c r="Q528" s="57"/>
    </row>
    <row r="529" spans="1:17">
      <c r="A529" s="65"/>
      <c r="B529" s="65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57"/>
      <c r="Q529" s="57"/>
    </row>
    <row r="530" spans="1:17">
      <c r="A530" s="65"/>
      <c r="B530" s="65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57"/>
      <c r="Q530" s="57"/>
    </row>
    <row r="531" spans="1:17">
      <c r="A531" s="65"/>
      <c r="B531" s="65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57"/>
      <c r="Q531" s="57"/>
    </row>
    <row r="532" spans="1:17">
      <c r="A532" s="65"/>
      <c r="B532" s="65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57"/>
      <c r="Q532" s="57"/>
    </row>
    <row r="533" spans="1:17">
      <c r="A533" s="65"/>
      <c r="B533" s="65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57"/>
      <c r="Q533" s="57"/>
    </row>
    <row r="534" spans="1:17">
      <c r="A534" s="65"/>
      <c r="B534" s="65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57"/>
      <c r="Q534" s="57"/>
    </row>
    <row r="535" spans="1:17">
      <c r="A535" s="65"/>
      <c r="B535" s="65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57"/>
      <c r="Q535" s="57"/>
    </row>
    <row r="536" spans="1:17">
      <c r="A536" s="65"/>
      <c r="B536" s="65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57"/>
      <c r="Q536" s="57"/>
    </row>
    <row r="537" spans="1:17">
      <c r="A537" s="65"/>
      <c r="B537" s="65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57"/>
      <c r="Q537" s="57"/>
    </row>
    <row r="538" spans="1:17">
      <c r="A538" s="65"/>
      <c r="B538" s="65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57"/>
      <c r="Q538" s="57"/>
    </row>
    <row r="539" spans="1:17">
      <c r="A539" s="65"/>
      <c r="B539" s="65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57"/>
      <c r="Q539" s="57"/>
    </row>
    <row r="540" spans="1:17">
      <c r="A540" s="65"/>
      <c r="B540" s="65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57"/>
      <c r="Q540" s="57"/>
    </row>
    <row r="541" spans="1:17">
      <c r="A541" s="65"/>
      <c r="B541" s="65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57"/>
      <c r="Q541" s="57"/>
    </row>
    <row r="542" spans="1:17">
      <c r="A542" s="65"/>
      <c r="B542" s="65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57"/>
      <c r="Q542" s="57"/>
    </row>
    <row r="543" spans="1:17">
      <c r="A543" s="65"/>
      <c r="B543" s="65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57"/>
      <c r="Q543" s="57"/>
    </row>
    <row r="544" spans="1:17">
      <c r="A544" s="65"/>
      <c r="B544" s="65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57"/>
      <c r="Q544" s="57"/>
    </row>
    <row r="545" spans="1:17">
      <c r="A545" s="65"/>
      <c r="B545" s="65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57"/>
      <c r="Q545" s="57"/>
    </row>
    <row r="546" spans="1:17">
      <c r="A546" s="65"/>
      <c r="B546" s="65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57"/>
      <c r="Q546" s="57"/>
    </row>
    <row r="547" spans="1:17">
      <c r="A547" s="65"/>
      <c r="B547" s="65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57"/>
      <c r="Q547" s="57"/>
    </row>
    <row r="548" spans="1:17">
      <c r="A548" s="65"/>
      <c r="B548" s="65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57"/>
      <c r="Q548" s="57"/>
    </row>
    <row r="549" spans="1:17">
      <c r="A549" s="65"/>
      <c r="B549" s="65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57"/>
      <c r="Q549" s="57"/>
    </row>
    <row r="550" spans="1:17">
      <c r="A550" s="65"/>
      <c r="B550" s="65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57"/>
      <c r="Q550" s="57"/>
    </row>
    <row r="551" spans="1:17">
      <c r="A551" s="65"/>
      <c r="B551" s="65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57"/>
      <c r="Q551" s="57"/>
    </row>
    <row r="552" spans="1:17">
      <c r="A552" s="65"/>
      <c r="B552" s="65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57"/>
      <c r="Q552" s="57"/>
    </row>
    <row r="553" spans="1:17">
      <c r="A553" s="65"/>
      <c r="B553" s="65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57"/>
      <c r="Q553" s="57"/>
    </row>
    <row r="554" spans="1:17">
      <c r="A554" s="65"/>
      <c r="B554" s="65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57"/>
      <c r="Q554" s="57"/>
    </row>
    <row r="555" spans="1:17">
      <c r="A555" s="65"/>
      <c r="B555" s="65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57"/>
      <c r="Q555" s="57"/>
    </row>
    <row r="556" spans="1:17">
      <c r="A556" s="65"/>
      <c r="B556" s="65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57"/>
      <c r="Q556" s="57"/>
    </row>
    <row r="557" spans="1:17">
      <c r="A557" s="65"/>
      <c r="B557" s="65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57"/>
      <c r="Q557" s="57"/>
    </row>
    <row r="558" spans="1:17">
      <c r="A558" s="65"/>
      <c r="B558" s="65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57"/>
      <c r="Q558" s="57"/>
    </row>
    <row r="559" spans="1:17">
      <c r="A559" s="65"/>
      <c r="B559" s="65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57"/>
      <c r="Q559" s="57"/>
    </row>
    <row r="560" spans="1:17">
      <c r="A560" s="65"/>
      <c r="B560" s="65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57"/>
      <c r="Q560" s="57"/>
    </row>
    <row r="561" spans="1:17">
      <c r="A561" s="65"/>
      <c r="B561" s="65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57"/>
      <c r="Q561" s="57"/>
    </row>
    <row r="562" spans="1:17">
      <c r="A562" s="65"/>
      <c r="B562" s="65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57"/>
      <c r="Q562" s="57"/>
    </row>
    <row r="563" spans="1:17">
      <c r="A563" s="65"/>
      <c r="B563" s="65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57"/>
      <c r="Q563" s="57"/>
    </row>
    <row r="564" spans="1:17">
      <c r="A564" s="65"/>
      <c r="B564" s="65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57"/>
      <c r="Q564" s="57"/>
    </row>
    <row r="565" spans="1:17">
      <c r="A565" s="65"/>
      <c r="B565" s="65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57"/>
      <c r="Q565" s="57"/>
    </row>
    <row r="566" spans="1:17">
      <c r="A566" s="65"/>
      <c r="B566" s="65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57"/>
      <c r="Q566" s="57"/>
    </row>
    <row r="567" spans="1:17">
      <c r="A567" s="65"/>
      <c r="B567" s="65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57"/>
      <c r="Q567" s="57"/>
    </row>
    <row r="568" spans="1:17">
      <c r="A568" s="65"/>
      <c r="B568" s="65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57"/>
      <c r="Q568" s="57"/>
    </row>
    <row r="569" spans="1:17">
      <c r="A569" s="65"/>
      <c r="B569" s="65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57"/>
      <c r="Q569" s="57"/>
    </row>
    <row r="570" spans="1:17">
      <c r="A570" s="65"/>
      <c r="B570" s="65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57"/>
      <c r="Q570" s="57"/>
    </row>
    <row r="571" spans="1:17">
      <c r="A571" s="65"/>
      <c r="B571" s="65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57"/>
      <c r="Q571" s="57"/>
    </row>
    <row r="572" spans="1:17">
      <c r="A572" s="65"/>
      <c r="B572" s="65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57"/>
      <c r="Q572" s="57"/>
    </row>
    <row r="573" spans="1:17">
      <c r="A573" s="65"/>
      <c r="B573" s="65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57"/>
      <c r="Q573" s="57"/>
    </row>
    <row r="574" spans="1:17">
      <c r="A574" s="65"/>
      <c r="B574" s="65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57"/>
      <c r="Q574" s="57"/>
    </row>
    <row r="575" spans="1:17">
      <c r="A575" s="65"/>
      <c r="B575" s="65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57"/>
      <c r="Q575" s="57"/>
    </row>
    <row r="576" spans="1:17">
      <c r="A576" s="65"/>
      <c r="B576" s="65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57"/>
      <c r="Q576" s="57"/>
    </row>
    <row r="577" spans="1:17">
      <c r="A577" s="65"/>
      <c r="B577" s="65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57"/>
      <c r="Q577" s="57"/>
    </row>
    <row r="578" spans="1:17">
      <c r="A578" s="65"/>
      <c r="B578" s="65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57"/>
      <c r="Q578" s="57"/>
    </row>
    <row r="579" spans="1:17">
      <c r="A579" s="65"/>
      <c r="B579" s="65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57"/>
      <c r="Q579" s="57"/>
    </row>
    <row r="580" spans="1:17">
      <c r="A580" s="65"/>
      <c r="B580" s="65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57"/>
      <c r="Q580" s="57"/>
    </row>
    <row r="581" spans="1:17">
      <c r="A581" s="65"/>
      <c r="B581" s="65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57"/>
      <c r="Q581" s="57"/>
    </row>
    <row r="582" spans="1:17">
      <c r="A582" s="65"/>
      <c r="B582" s="65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57"/>
      <c r="Q582" s="57"/>
    </row>
    <row r="583" spans="1:17">
      <c r="A583" s="65"/>
      <c r="B583" s="65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57"/>
      <c r="Q583" s="57"/>
    </row>
    <row r="584" spans="1:17">
      <c r="A584" s="65"/>
      <c r="B584" s="65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57"/>
      <c r="Q584" s="57"/>
    </row>
    <row r="585" spans="1:17">
      <c r="A585" s="65"/>
      <c r="B585" s="65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57"/>
      <c r="Q585" s="57"/>
    </row>
    <row r="586" spans="1:17">
      <c r="A586" s="65"/>
      <c r="B586" s="65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57"/>
      <c r="Q586" s="57"/>
    </row>
    <row r="587" spans="1:17">
      <c r="A587" s="65"/>
      <c r="B587" s="65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57"/>
      <c r="Q587" s="57"/>
    </row>
    <row r="588" spans="1:17">
      <c r="A588" s="65"/>
      <c r="B588" s="65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57"/>
      <c r="Q588" s="57"/>
    </row>
    <row r="589" spans="1:17">
      <c r="A589" s="65"/>
      <c r="B589" s="65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57"/>
      <c r="Q589" s="57"/>
    </row>
    <row r="590" spans="1:17">
      <c r="A590" s="65"/>
      <c r="B590" s="65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57"/>
      <c r="Q590" s="57"/>
    </row>
    <row r="591" spans="1:17">
      <c r="A591" s="65"/>
      <c r="B591" s="65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57"/>
      <c r="Q591" s="57"/>
    </row>
    <row r="592" spans="1:17">
      <c r="A592" s="65"/>
      <c r="B592" s="65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57"/>
      <c r="Q592" s="57"/>
    </row>
    <row r="593" spans="1:17">
      <c r="A593" s="65"/>
      <c r="B593" s="65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57"/>
      <c r="Q593" s="57"/>
    </row>
    <row r="594" spans="1:17">
      <c r="A594" s="65"/>
      <c r="B594" s="65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57"/>
      <c r="Q594" s="57"/>
    </row>
    <row r="595" spans="1:17">
      <c r="A595" s="65"/>
      <c r="B595" s="65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57"/>
      <c r="Q595" s="57"/>
    </row>
    <row r="596" spans="1:17">
      <c r="A596" s="65"/>
      <c r="B596" s="65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57"/>
      <c r="Q596" s="57"/>
    </row>
    <row r="597" spans="1:17">
      <c r="A597" s="65"/>
      <c r="B597" s="65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57"/>
      <c r="Q597" s="57"/>
    </row>
    <row r="598" spans="1:17">
      <c r="A598" s="65"/>
      <c r="B598" s="65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57"/>
      <c r="Q598" s="57"/>
    </row>
    <row r="599" spans="1:17">
      <c r="A599" s="65"/>
      <c r="B599" s="65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57"/>
      <c r="Q599" s="57"/>
    </row>
    <row r="600" spans="1:17">
      <c r="A600" s="65"/>
      <c r="B600" s="65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57"/>
      <c r="Q600" s="57"/>
    </row>
    <row r="601" spans="1:17">
      <c r="A601" s="65"/>
      <c r="B601" s="65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57"/>
      <c r="Q601" s="57"/>
    </row>
    <row r="602" spans="1:17">
      <c r="A602" s="65"/>
      <c r="B602" s="65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57"/>
      <c r="Q602" s="57"/>
    </row>
    <row r="603" spans="1:17">
      <c r="A603" s="65"/>
      <c r="B603" s="65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57"/>
      <c r="Q603" s="57"/>
    </row>
    <row r="604" spans="1:17">
      <c r="A604" s="65"/>
      <c r="B604" s="65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57"/>
      <c r="Q604" s="57"/>
    </row>
    <row r="605" spans="1:17">
      <c r="A605" s="65"/>
      <c r="B605" s="65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57"/>
      <c r="Q605" s="57"/>
    </row>
    <row r="606" spans="1:17">
      <c r="A606" s="65"/>
      <c r="B606" s="65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57"/>
      <c r="Q606" s="57"/>
    </row>
    <row r="607" spans="1:17">
      <c r="A607" s="65"/>
      <c r="B607" s="65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57"/>
      <c r="Q607" s="57"/>
    </row>
    <row r="608" spans="1:17">
      <c r="A608" s="65"/>
      <c r="B608" s="65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57"/>
      <c r="Q608" s="57"/>
    </row>
    <row r="609" spans="1:17">
      <c r="A609" s="65"/>
      <c r="B609" s="65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57"/>
      <c r="Q609" s="57"/>
    </row>
    <row r="610" spans="1:17">
      <c r="A610" s="65"/>
      <c r="B610" s="65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57"/>
      <c r="Q610" s="57"/>
    </row>
    <row r="611" spans="1:17">
      <c r="A611" s="65"/>
      <c r="B611" s="65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57"/>
      <c r="Q611" s="57"/>
    </row>
    <row r="612" spans="1:17">
      <c r="A612" s="65"/>
      <c r="B612" s="65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57"/>
      <c r="Q612" s="57"/>
    </row>
    <row r="613" spans="1:17">
      <c r="A613" s="65"/>
      <c r="B613" s="65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57"/>
      <c r="Q613" s="57"/>
    </row>
    <row r="614" spans="1:17">
      <c r="A614" s="65"/>
      <c r="B614" s="65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57"/>
      <c r="Q614" s="57"/>
    </row>
    <row r="615" spans="1:17">
      <c r="A615" s="65"/>
      <c r="B615" s="65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57"/>
      <c r="Q615" s="57"/>
    </row>
    <row r="616" spans="1:17">
      <c r="A616" s="65"/>
      <c r="B616" s="65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57"/>
      <c r="Q616" s="57"/>
    </row>
    <row r="617" spans="1:17">
      <c r="A617" s="65"/>
      <c r="B617" s="65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57"/>
      <c r="Q617" s="57"/>
    </row>
    <row r="618" spans="1:17">
      <c r="A618" s="65"/>
      <c r="B618" s="65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57"/>
      <c r="Q618" s="57"/>
    </row>
    <row r="619" spans="1:17">
      <c r="A619" s="65"/>
      <c r="B619" s="65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57"/>
      <c r="Q619" s="57"/>
    </row>
    <row r="620" spans="1:17">
      <c r="A620" s="65"/>
      <c r="B620" s="65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57"/>
      <c r="Q620" s="57"/>
    </row>
    <row r="621" spans="1:17">
      <c r="A621" s="65"/>
      <c r="B621" s="65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57"/>
      <c r="Q621" s="57"/>
    </row>
    <row r="622" spans="1:17">
      <c r="A622" s="65"/>
      <c r="B622" s="65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57"/>
      <c r="Q622" s="57"/>
    </row>
    <row r="623" spans="1:17">
      <c r="A623" s="65"/>
      <c r="B623" s="65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57"/>
      <c r="Q623" s="57"/>
    </row>
    <row r="624" spans="1:17">
      <c r="A624" s="65"/>
      <c r="B624" s="65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57"/>
      <c r="Q624" s="57"/>
    </row>
    <row r="625" spans="1:17">
      <c r="A625" s="65"/>
      <c r="B625" s="65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57"/>
      <c r="Q625" s="57"/>
    </row>
    <row r="626" spans="1:17">
      <c r="A626" s="65"/>
      <c r="B626" s="65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57"/>
      <c r="Q626" s="57"/>
    </row>
    <row r="627" spans="1:17">
      <c r="A627" s="65"/>
      <c r="B627" s="65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57"/>
      <c r="Q627" s="57"/>
    </row>
    <row r="628" spans="1:17">
      <c r="A628" s="65"/>
      <c r="B628" s="65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57"/>
      <c r="Q628" s="57"/>
    </row>
    <row r="629" spans="1:17">
      <c r="A629" s="65"/>
      <c r="B629" s="65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57"/>
      <c r="Q629" s="57"/>
    </row>
    <row r="630" spans="1:17">
      <c r="A630" s="65"/>
      <c r="B630" s="65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57"/>
      <c r="Q630" s="57"/>
    </row>
    <row r="631" spans="1:17">
      <c r="A631" s="65"/>
      <c r="B631" s="65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57"/>
      <c r="Q631" s="57"/>
    </row>
    <row r="632" spans="1:17">
      <c r="A632" s="65"/>
      <c r="B632" s="65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57"/>
      <c r="Q632" s="57"/>
    </row>
    <row r="633" spans="1:17">
      <c r="A633" s="65"/>
      <c r="B633" s="65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57"/>
      <c r="Q633" s="57"/>
    </row>
    <row r="634" spans="1:17">
      <c r="A634" s="65"/>
      <c r="B634" s="65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57"/>
      <c r="Q634" s="57"/>
    </row>
    <row r="635" spans="1:17">
      <c r="A635" s="65"/>
      <c r="B635" s="65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57"/>
      <c r="Q635" s="57"/>
    </row>
    <row r="636" spans="1:17">
      <c r="A636" s="65"/>
      <c r="B636" s="65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57"/>
      <c r="Q636" s="57"/>
    </row>
    <row r="637" spans="1:17">
      <c r="A637" s="65"/>
      <c r="B637" s="65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57"/>
      <c r="Q637" s="57"/>
    </row>
    <row r="638" spans="1:17">
      <c r="A638" s="65"/>
      <c r="B638" s="65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57"/>
      <c r="Q638" s="57"/>
    </row>
    <row r="639" spans="1:17">
      <c r="A639" s="65"/>
      <c r="B639" s="65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57"/>
      <c r="Q639" s="57"/>
    </row>
    <row r="640" spans="1:17">
      <c r="A640" s="65"/>
      <c r="B640" s="65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57"/>
      <c r="Q640" s="57"/>
    </row>
    <row r="641" spans="1:17">
      <c r="A641" s="65"/>
      <c r="B641" s="65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57"/>
      <c r="Q641" s="57"/>
    </row>
    <row r="642" spans="1:17">
      <c r="A642" s="65"/>
      <c r="B642" s="65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57"/>
      <c r="Q642" s="57"/>
    </row>
    <row r="643" spans="1:17">
      <c r="A643" s="65"/>
      <c r="B643" s="65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57"/>
      <c r="Q643" s="57"/>
    </row>
    <row r="644" spans="1:17">
      <c r="A644" s="65"/>
      <c r="B644" s="65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57"/>
      <c r="Q644" s="57"/>
    </row>
    <row r="645" spans="1:17">
      <c r="A645" s="65"/>
      <c r="B645" s="65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57"/>
      <c r="Q645" s="57"/>
    </row>
    <row r="646" spans="1:17">
      <c r="A646" s="65"/>
      <c r="B646" s="65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57"/>
      <c r="Q646" s="57"/>
    </row>
    <row r="647" spans="1:17">
      <c r="A647" s="65"/>
      <c r="B647" s="65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57"/>
      <c r="Q647" s="57"/>
    </row>
    <row r="648" spans="1:17">
      <c r="A648" s="65"/>
      <c r="B648" s="65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57"/>
      <c r="Q648" s="57"/>
    </row>
    <row r="649" spans="1:17">
      <c r="A649" s="65"/>
      <c r="B649" s="65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57"/>
      <c r="Q649" s="57"/>
    </row>
    <row r="650" spans="1:17">
      <c r="A650" s="65"/>
      <c r="B650" s="65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57"/>
      <c r="Q650" s="57"/>
    </row>
    <row r="651" spans="1:17">
      <c r="A651" s="65"/>
      <c r="B651" s="65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57"/>
      <c r="Q651" s="57"/>
    </row>
    <row r="652" spans="1:17">
      <c r="A652" s="65"/>
      <c r="B652" s="65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57"/>
      <c r="Q652" s="57"/>
    </row>
    <row r="653" spans="1:17">
      <c r="A653" s="65"/>
      <c r="B653" s="65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57"/>
      <c r="Q653" s="57"/>
    </row>
    <row r="654" spans="1:17">
      <c r="A654" s="65"/>
      <c r="B654" s="65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57"/>
      <c r="Q654" s="57"/>
    </row>
    <row r="655" spans="1:17">
      <c r="A655" s="65"/>
      <c r="B655" s="65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57"/>
      <c r="Q655" s="57"/>
    </row>
    <row r="656" spans="1:17">
      <c r="A656" s="65"/>
      <c r="B656" s="65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57"/>
      <c r="Q656" s="57"/>
    </row>
    <row r="657" spans="1:17">
      <c r="A657" s="65"/>
      <c r="B657" s="65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57"/>
      <c r="Q657" s="57"/>
    </row>
    <row r="658" spans="1:17">
      <c r="A658" s="65"/>
      <c r="B658" s="65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57"/>
      <c r="Q658" s="57"/>
    </row>
    <row r="659" spans="1:17">
      <c r="A659" s="65"/>
      <c r="B659" s="65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57"/>
      <c r="Q659" s="57"/>
    </row>
    <row r="660" spans="1:17">
      <c r="A660" s="65"/>
      <c r="B660" s="65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57"/>
      <c r="Q660" s="57"/>
    </row>
    <row r="661" spans="1:17">
      <c r="A661" s="65"/>
      <c r="B661" s="65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57"/>
      <c r="Q661" s="57"/>
    </row>
    <row r="662" spans="1:17">
      <c r="A662" s="65"/>
      <c r="B662" s="65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57"/>
      <c r="Q662" s="57"/>
    </row>
    <row r="663" spans="1:17">
      <c r="A663" s="65"/>
      <c r="B663" s="65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57"/>
      <c r="Q663" s="57"/>
    </row>
    <row r="664" spans="1:17">
      <c r="A664" s="65"/>
      <c r="B664" s="65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57"/>
      <c r="Q664" s="57"/>
    </row>
    <row r="665" spans="1:17">
      <c r="A665" s="65"/>
      <c r="B665" s="65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57"/>
      <c r="Q665" s="57"/>
    </row>
    <row r="666" spans="1:17">
      <c r="A666" s="65"/>
      <c r="B666" s="65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57"/>
      <c r="Q666" s="57"/>
    </row>
    <row r="667" spans="1:17">
      <c r="A667" s="65"/>
      <c r="B667" s="65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57"/>
      <c r="Q667" s="57"/>
    </row>
    <row r="668" spans="1:17">
      <c r="A668" s="65"/>
      <c r="B668" s="65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57"/>
      <c r="Q668" s="57"/>
    </row>
    <row r="669" spans="1:17">
      <c r="A669" s="65"/>
      <c r="B669" s="65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57"/>
      <c r="Q669" s="57"/>
    </row>
    <row r="670" spans="1:17">
      <c r="A670" s="65"/>
      <c r="B670" s="65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57"/>
      <c r="Q670" s="57"/>
    </row>
    <row r="671" spans="1:17">
      <c r="A671" s="65"/>
      <c r="B671" s="65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57"/>
      <c r="Q671" s="57"/>
    </row>
    <row r="672" spans="1:17">
      <c r="A672" s="65"/>
      <c r="B672" s="65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57"/>
      <c r="Q672" s="57"/>
    </row>
    <row r="673" spans="1:17">
      <c r="A673" s="65"/>
      <c r="B673" s="65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57"/>
      <c r="Q673" s="57"/>
    </row>
    <row r="674" spans="1:17">
      <c r="A674" s="65"/>
      <c r="B674" s="65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57"/>
      <c r="Q674" s="57"/>
    </row>
    <row r="675" spans="1:17">
      <c r="A675" s="65"/>
      <c r="B675" s="65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57"/>
      <c r="Q675" s="57"/>
    </row>
    <row r="676" spans="1:17">
      <c r="A676" s="65"/>
      <c r="B676" s="65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57"/>
      <c r="Q676" s="57"/>
    </row>
    <row r="677" spans="1:17">
      <c r="A677" s="65"/>
      <c r="B677" s="65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57"/>
      <c r="Q677" s="57"/>
    </row>
    <row r="678" spans="1:17">
      <c r="A678" s="65"/>
      <c r="B678" s="65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57"/>
      <c r="Q678" s="57"/>
    </row>
    <row r="679" spans="1:17">
      <c r="A679" s="65"/>
      <c r="B679" s="65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57"/>
      <c r="Q679" s="57"/>
    </row>
    <row r="680" spans="1:17">
      <c r="A680" s="65"/>
      <c r="B680" s="65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57"/>
      <c r="Q680" s="57"/>
    </row>
    <row r="681" spans="1:17">
      <c r="A681" s="65"/>
      <c r="B681" s="65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57"/>
      <c r="Q681" s="57"/>
    </row>
    <row r="682" spans="1:17">
      <c r="A682" s="65"/>
      <c r="B682" s="65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57"/>
      <c r="Q682" s="57"/>
    </row>
    <row r="683" spans="1:17">
      <c r="A683" s="65"/>
      <c r="B683" s="65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57"/>
      <c r="Q683" s="57"/>
    </row>
    <row r="684" spans="1:17">
      <c r="A684" s="65"/>
      <c r="B684" s="65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57"/>
      <c r="Q684" s="57"/>
    </row>
    <row r="685" spans="1:17">
      <c r="A685" s="65"/>
      <c r="B685" s="65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57"/>
      <c r="Q685" s="57"/>
    </row>
    <row r="686" spans="1:17">
      <c r="A686" s="65"/>
      <c r="B686" s="65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57"/>
      <c r="Q686" s="57"/>
    </row>
    <row r="687" spans="1:17">
      <c r="A687" s="65"/>
      <c r="B687" s="65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57"/>
      <c r="Q687" s="57"/>
    </row>
    <row r="688" spans="1:17">
      <c r="A688" s="65"/>
      <c r="B688" s="65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57"/>
      <c r="Q688" s="57"/>
    </row>
    <row r="689" spans="1:17">
      <c r="A689" s="65"/>
      <c r="B689" s="65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57"/>
      <c r="Q689" s="57"/>
    </row>
    <row r="690" spans="1:17">
      <c r="A690" s="65"/>
      <c r="B690" s="65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57"/>
      <c r="Q690" s="57"/>
    </row>
    <row r="691" spans="1:17">
      <c r="A691" s="65"/>
      <c r="B691" s="65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57"/>
      <c r="Q691" s="57"/>
    </row>
    <row r="692" spans="1:17">
      <c r="A692" s="65"/>
      <c r="B692" s="65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57"/>
      <c r="Q692" s="57"/>
    </row>
    <row r="693" spans="1:17">
      <c r="A693" s="65"/>
    </row>
    <row r="694" spans="1:17">
      <c r="A694" s="65"/>
    </row>
    <row r="695" spans="1:17">
      <c r="A695" s="65"/>
    </row>
    <row r="696" spans="1:17">
      <c r="A696" s="65"/>
    </row>
    <row r="697" spans="1:17">
      <c r="A697" s="65"/>
    </row>
    <row r="698" spans="1:17">
      <c r="A698" s="65"/>
    </row>
    <row r="699" spans="1:17">
      <c r="A699" s="65"/>
    </row>
    <row r="700" spans="1:17">
      <c r="A700" s="65"/>
    </row>
    <row r="701" spans="1:17">
      <c r="A701" s="65"/>
    </row>
    <row r="702" spans="1:17">
      <c r="A702" s="65"/>
    </row>
    <row r="703" spans="1:17">
      <c r="A703" s="65"/>
    </row>
    <row r="704" spans="1:17">
      <c r="A704" s="65"/>
    </row>
    <row r="705" spans="1:1">
      <c r="A705" s="65"/>
    </row>
    <row r="706" spans="1:1">
      <c r="A706" s="65"/>
    </row>
    <row r="707" spans="1:1">
      <c r="A707" s="65"/>
    </row>
    <row r="708" spans="1:1">
      <c r="A708" s="65"/>
    </row>
    <row r="709" spans="1:1">
      <c r="A709" s="65"/>
    </row>
    <row r="710" spans="1:1">
      <c r="A710" s="65"/>
    </row>
    <row r="711" spans="1:1">
      <c r="A711" s="65"/>
    </row>
    <row r="712" spans="1:1">
      <c r="A712" s="65"/>
    </row>
    <row r="713" spans="1:1">
      <c r="A713" s="65"/>
    </row>
    <row r="714" spans="1:1">
      <c r="A714" s="65"/>
    </row>
    <row r="715" spans="1:1">
      <c r="A715" s="65"/>
    </row>
    <row r="716" spans="1:1">
      <c r="A716" s="65"/>
    </row>
    <row r="717" spans="1:1">
      <c r="A717" s="65"/>
    </row>
    <row r="718" spans="1:1">
      <c r="A718" s="65"/>
    </row>
    <row r="719" spans="1:1">
      <c r="A719" s="65"/>
    </row>
    <row r="720" spans="1:1">
      <c r="A720" s="65"/>
    </row>
    <row r="721" spans="1:1">
      <c r="A721" s="65"/>
    </row>
  </sheetData>
  <sheetProtection password="C790" sheet="1"/>
  <dataConsolidate/>
  <mergeCells count="52">
    <mergeCell ref="P504:Q504"/>
    <mergeCell ref="P505:Q505"/>
    <mergeCell ref="A14:E14"/>
    <mergeCell ref="F14:I14"/>
    <mergeCell ref="J14:N14"/>
    <mergeCell ref="O14:Q14"/>
    <mergeCell ref="K15:L15"/>
    <mergeCell ref="P503:Q503"/>
    <mergeCell ref="A11:E11"/>
    <mergeCell ref="F11:I11"/>
    <mergeCell ref="J11:K11"/>
    <mergeCell ref="L11:Q11"/>
    <mergeCell ref="A12:E12"/>
    <mergeCell ref="F12:I12"/>
    <mergeCell ref="J12:Q13"/>
    <mergeCell ref="A13:E13"/>
    <mergeCell ref="F13:I13"/>
    <mergeCell ref="A9:E9"/>
    <mergeCell ref="F9:I9"/>
    <mergeCell ref="J9:L9"/>
    <mergeCell ref="N9:P9"/>
    <mergeCell ref="A10:E10"/>
    <mergeCell ref="F10:I10"/>
    <mergeCell ref="N10:O10"/>
    <mergeCell ref="P10:Q10"/>
    <mergeCell ref="A8:C8"/>
    <mergeCell ref="D8:E8"/>
    <mergeCell ref="F8:G8"/>
    <mergeCell ref="H8:I8"/>
    <mergeCell ref="J8:M8"/>
    <mergeCell ref="A7:C7"/>
    <mergeCell ref="D7:I7"/>
    <mergeCell ref="L7:M7"/>
    <mergeCell ref="N7:Q7"/>
    <mergeCell ref="A6:C6"/>
    <mergeCell ref="D6:I6"/>
    <mergeCell ref="L6:M6"/>
    <mergeCell ref="P6:Q6"/>
    <mergeCell ref="E1:M2"/>
    <mergeCell ref="N1:Q1"/>
    <mergeCell ref="N2:Q2"/>
    <mergeCell ref="E3:M3"/>
    <mergeCell ref="O3:Q3"/>
    <mergeCell ref="A4:C4"/>
    <mergeCell ref="D4:I4"/>
    <mergeCell ref="J4:M4"/>
    <mergeCell ref="N4:Q4"/>
    <mergeCell ref="A5:C5"/>
    <mergeCell ref="D5:I5"/>
    <mergeCell ref="J5:K5"/>
    <mergeCell ref="L5:M5"/>
    <mergeCell ref="P5:Q5"/>
  </mergeCells>
  <dataValidations count="1">
    <dataValidation type="list" allowBlank="1" showInputMessage="1" showErrorMessage="1" sqref="P503:P505 P10">
      <formula1>$P$503:$P$505</formula1>
    </dataValidation>
  </dataValidations>
  <printOptions horizontalCentered="1" gridLines="1"/>
  <pageMargins left="0.25" right="0.25" top="0.75" bottom="0.75" header="0.3" footer="0.3"/>
  <pageSetup scale="94" fitToHeight="0" orientation="landscape" blackAndWhite="1" horizontalDpi="300" verticalDpi="300" r:id="rId1"/>
  <headerFooter alignWithMargins="0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Surveys</vt:lpstr>
      <vt:lpstr>Surveys!Print_Titles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ms</cp:lastModifiedBy>
  <dcterms:created xsi:type="dcterms:W3CDTF">2011-03-17T22:40:28Z</dcterms:created>
  <dcterms:modified xsi:type="dcterms:W3CDTF">2011-03-23T08:09:15Z</dcterms:modified>
</cp:coreProperties>
</file>