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4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  <sheet name="Day 6" sheetId="6" r:id="rId6"/>
    <sheet name="Day 7" sheetId="7" r:id="rId7"/>
    <sheet name="Day 8" sheetId="8" r:id="rId8"/>
    <sheet name="Day 9" sheetId="9" r:id="rId9"/>
    <sheet name="Day 10" sheetId="10" r:id="rId10"/>
    <sheet name="Day 11" sheetId="11" r:id="rId11"/>
    <sheet name="Day 12" sheetId="12" r:id="rId12"/>
    <sheet name="Day 13" sheetId="13" r:id="rId13"/>
    <sheet name="Day 14" sheetId="14" r:id="rId14"/>
    <sheet name="Final Report" sheetId="15" r:id="rId15"/>
    <sheet name="Day 17" sheetId="16" r:id="rId16"/>
    <sheet name="Day 18" sheetId="17" r:id="rId17"/>
    <sheet name="Day 19" sheetId="18" r:id="rId18"/>
    <sheet name="Day 20" sheetId="19" r:id="rId19"/>
    <sheet name="Day 21" sheetId="20" r:id="rId20"/>
    <sheet name="Day 22" sheetId="21" r:id="rId21"/>
    <sheet name="Day 23" sheetId="22" r:id="rId22"/>
    <sheet name="Day 24" sheetId="23" r:id="rId23"/>
    <sheet name="Day 25" sheetId="24" r:id="rId24"/>
    <sheet name="Day 26" sheetId="25" r:id="rId25"/>
    <sheet name="Day 27" sheetId="26" r:id="rId26"/>
    <sheet name="Day 28" sheetId="27" r:id="rId27"/>
    <sheet name="Day 29" sheetId="28" r:id="rId28"/>
    <sheet name="Day 30" sheetId="29" r:id="rId29"/>
    <sheet name="Day 31" sheetId="30" r:id="rId30"/>
    <sheet name="Day 32" sheetId="31" r:id="rId31"/>
    <sheet name="Day 33" sheetId="32" r:id="rId32"/>
    <sheet name="Day 34" sheetId="33" r:id="rId33"/>
    <sheet name="Day 35" sheetId="34" r:id="rId34"/>
    <sheet name="Day 36" sheetId="35" r:id="rId35"/>
    <sheet name="Day 37" sheetId="36" r:id="rId36"/>
    <sheet name="Day 38" sheetId="37" r:id="rId37"/>
    <sheet name="Day 39" sheetId="38" r:id="rId38"/>
    <sheet name="Day 40" sheetId="39" r:id="rId39"/>
    <sheet name="Day 41" sheetId="40" r:id="rId40"/>
    <sheet name="Day 42" sheetId="41" r:id="rId41"/>
    <sheet name="Day43" sheetId="42" r:id="rId42"/>
    <sheet name="Day 44" sheetId="43" r:id="rId43"/>
    <sheet name="Day 45" sheetId="44" r:id="rId44"/>
  </sheets>
  <definedNames>
    <definedName name="_xlnm.Print_Area" localSheetId="0">'Day 1'!$B$1:$P$60</definedName>
    <definedName name="_xlnm.Print_Area" localSheetId="9">'Day 10'!$B$1:$P$60</definedName>
    <definedName name="_xlnm.Print_Area" localSheetId="11">'Day 12'!$B$1:$P$60</definedName>
    <definedName name="_xlnm.Print_Area" localSheetId="12">'Day 13'!$B$1:$P$60</definedName>
    <definedName name="_xlnm.Print_Area" localSheetId="13">'Day 14'!$B$1:$P$60</definedName>
    <definedName name="_xlnm.Print_Area" localSheetId="15">'Day 17'!$B$1:$P$60</definedName>
    <definedName name="_xlnm.Print_Area" localSheetId="16">'Day 18'!$B$1:$P$60</definedName>
    <definedName name="_xlnm.Print_Area" localSheetId="17">'Day 19'!$B$1:$P$60</definedName>
    <definedName name="_xlnm.Print_Area" localSheetId="1">'Day 2'!$B$1:$P$59</definedName>
    <definedName name="_xlnm.Print_Area" localSheetId="18">'Day 20'!$B$1:$P$60</definedName>
    <definedName name="_xlnm.Print_Area" localSheetId="19">'Day 21'!$B$1:$P$60</definedName>
    <definedName name="_xlnm.Print_Area" localSheetId="20">'Day 22'!$B$1:$P$60</definedName>
    <definedName name="_xlnm.Print_Area" localSheetId="21">'Day 23'!$B$1:$P$60</definedName>
    <definedName name="_xlnm.Print_Area" localSheetId="22">'Day 24'!$B$1:$P$60</definedName>
    <definedName name="_xlnm.Print_Area" localSheetId="23">'Day 25'!$B$1:$P$60</definedName>
    <definedName name="_xlnm.Print_Area" localSheetId="24">'Day 26'!$B$1:$P$60</definedName>
    <definedName name="_xlnm.Print_Area" localSheetId="25">'Day 27'!$B$1:$P$60</definedName>
    <definedName name="_xlnm.Print_Area" localSheetId="26">'Day 28'!$B$1:$P$60</definedName>
    <definedName name="_xlnm.Print_Area" localSheetId="27">'Day 29'!$B$1:$P$60</definedName>
    <definedName name="_xlnm.Print_Area" localSheetId="2">'Day 3'!$B$1:$P$59</definedName>
    <definedName name="_xlnm.Print_Area" localSheetId="28">'Day 30'!$B$1:$P$60</definedName>
    <definedName name="_xlnm.Print_Area" localSheetId="29">'Day 31'!$B$1:$P$60</definedName>
    <definedName name="_xlnm.Print_Area" localSheetId="30">'Day 32'!$B$1:$P$60</definedName>
    <definedName name="_xlnm.Print_Area" localSheetId="31">'Day 33'!$B$1:$P$60</definedName>
    <definedName name="_xlnm.Print_Area" localSheetId="32">'Day 34'!$B$1:$P$60</definedName>
    <definedName name="_xlnm.Print_Area" localSheetId="33">'Day 35'!$B$1:$P$60</definedName>
    <definedName name="_xlnm.Print_Area" localSheetId="34">'Day 36'!$B$1:$P$60</definedName>
    <definedName name="_xlnm.Print_Area" localSheetId="35">'Day 37'!$B$1:$P$60</definedName>
    <definedName name="_xlnm.Print_Area" localSheetId="36">'Day 38'!$B$1:$P$60</definedName>
    <definedName name="_xlnm.Print_Area" localSheetId="37">'Day 39'!$B$1:$P$60</definedName>
    <definedName name="_xlnm.Print_Area" localSheetId="3">'Day 4'!$B$1:$P$59</definedName>
    <definedName name="_xlnm.Print_Area" localSheetId="38">'Day 40'!$B$1:$P$60</definedName>
    <definedName name="_xlnm.Print_Area" localSheetId="39">'Day 41'!$B$1:$P$60</definedName>
    <definedName name="_xlnm.Print_Area" localSheetId="40">'Day 42'!$B$1:$P$60</definedName>
    <definedName name="_xlnm.Print_Area" localSheetId="42">'Day 44'!$B$1:$P$60</definedName>
    <definedName name="_xlnm.Print_Area" localSheetId="43">'Day 45'!$B$1:$P$60</definedName>
    <definedName name="_xlnm.Print_Area" localSheetId="4">'Day 5'!$B$1:$P$59</definedName>
    <definedName name="_xlnm.Print_Area" localSheetId="5">'Day 6'!$B$1:$P$60</definedName>
    <definedName name="_xlnm.Print_Area" localSheetId="6">'Day 7'!$B$1:$P$60</definedName>
    <definedName name="_xlnm.Print_Area" localSheetId="7">'Day 8'!$B$1:$P$60</definedName>
    <definedName name="_xlnm.Print_Area" localSheetId="8">'Day 9'!$B$1:$P$60</definedName>
    <definedName name="_xlnm.Print_Area" localSheetId="41">'Day43'!$B$1:$P$60</definedName>
    <definedName name="_xlnm.Print_Area" localSheetId="14">'Final Report'!$B$1:$P$60</definedName>
    <definedName name="Excel_BuiltIn_Print_Area_13_1">#REF!</definedName>
  </definedNames>
  <calcPr fullCalcOnLoad="1"/>
</workbook>
</file>

<file path=xl/sharedStrings.xml><?xml version="1.0" encoding="utf-8"?>
<sst xmlns="http://schemas.openxmlformats.org/spreadsheetml/2006/main" count="4888" uniqueCount="438">
  <si>
    <t xml:space="preserve">ATTN: </t>
  </si>
  <si>
    <t>Lauren Manion</t>
  </si>
  <si>
    <t xml:space="preserve">        P. O. Box 6005</t>
  </si>
  <si>
    <t xml:space="preserve">COMPANY: </t>
  </si>
  <si>
    <t>XTO ENERGY</t>
  </si>
  <si>
    <t xml:space="preserve">        Edmond, OK 73083</t>
  </si>
  <si>
    <t xml:space="preserve">FAX: </t>
  </si>
  <si>
    <t xml:space="preserve">        (405) 340-5545</t>
  </si>
  <si>
    <t xml:space="preserve">EMAIL: </t>
  </si>
  <si>
    <t>lauren_manion@xtoenergy.com</t>
  </si>
  <si>
    <t xml:space="preserve">DATE: </t>
  </si>
  <si>
    <t xml:space="preserve">TIME: </t>
  </si>
  <si>
    <t>DAILY REPORT #</t>
  </si>
  <si>
    <t>GENERAL INFORMATION</t>
  </si>
  <si>
    <t>WELL</t>
  </si>
  <si>
    <t>Zogol 2213H</t>
  </si>
  <si>
    <t xml:space="preserve">OPERATOR </t>
  </si>
  <si>
    <t>XTO Energy</t>
  </si>
  <si>
    <t>DEPTH</t>
  </si>
  <si>
    <t xml:space="preserve">FEET </t>
  </si>
  <si>
    <t>N/A</t>
  </si>
  <si>
    <t xml:space="preserve">DRLG CONTRACTOR </t>
  </si>
  <si>
    <t>UDI</t>
  </si>
  <si>
    <t>LEGAL LOCATION</t>
  </si>
  <si>
    <t>39.4858206, -80.3492718</t>
  </si>
  <si>
    <t xml:space="preserve">COUNTY </t>
  </si>
  <si>
    <t>Marion</t>
  </si>
  <si>
    <t xml:space="preserve">STATE </t>
  </si>
  <si>
    <t>WV</t>
  </si>
  <si>
    <t>LOGGING DAY #</t>
  </si>
  <si>
    <t>DRILLING DAY #</t>
  </si>
  <si>
    <t>CURRENT OPERATIONS</t>
  </si>
  <si>
    <t>Run casing and set cement plug</t>
  </si>
  <si>
    <t xml:space="preserve">AVE ROP </t>
  </si>
  <si>
    <t>OPERATIONS LAST 24 HOURS</t>
  </si>
  <si>
    <t>Drilling, blow hole clean, TOOH, Run casing and set cement plug</t>
  </si>
  <si>
    <t>HYDROCARBON EVALUATION</t>
  </si>
  <si>
    <r>
      <t xml:space="preserve">Current Background GAS (in </t>
    </r>
    <r>
      <rPr>
        <b/>
        <u val="single"/>
        <sz val="10"/>
        <rFont val="Arial"/>
        <family val="2"/>
      </rPr>
      <t>u</t>
    </r>
    <r>
      <rPr>
        <b/>
        <sz val="10"/>
        <rFont val="Arial"/>
        <family val="2"/>
      </rPr>
      <t>nits)</t>
    </r>
  </si>
  <si>
    <t>0u</t>
  </si>
  <si>
    <r>
      <t xml:space="preserve">Max Background GAS (in </t>
    </r>
    <r>
      <rPr>
        <b/>
        <u val="single"/>
        <sz val="10"/>
        <rFont val="Arial"/>
        <family val="2"/>
      </rPr>
      <t>u</t>
    </r>
    <r>
      <rPr>
        <b/>
        <sz val="10"/>
        <rFont val="Arial"/>
        <family val="2"/>
      </rPr>
      <t xml:space="preserve">nits)  </t>
    </r>
  </si>
  <si>
    <t>15u</t>
  </si>
  <si>
    <t>0 – 15u</t>
  </si>
  <si>
    <r>
      <t xml:space="preserve">(in </t>
    </r>
    <r>
      <rPr>
        <u val="single"/>
        <sz val="10"/>
        <rFont val="Arial"/>
        <family val="2"/>
      </rPr>
      <t>u</t>
    </r>
    <r>
      <rPr>
        <sz val="10"/>
        <rFont val="Arial"/>
        <family val="2"/>
      </rPr>
      <t>nits)</t>
    </r>
  </si>
  <si>
    <t>5u</t>
  </si>
  <si>
    <t xml:space="preserve">TRIP GAS </t>
  </si>
  <si>
    <t>AVE CONN</t>
  </si>
  <si>
    <t xml:space="preserve">SEPARATOR </t>
  </si>
  <si>
    <t xml:space="preserve">No </t>
  </si>
  <si>
    <t>FLOWLINE</t>
  </si>
  <si>
    <t>Yes</t>
  </si>
  <si>
    <t>FLARE</t>
  </si>
  <si>
    <t>No</t>
  </si>
  <si>
    <t>SHOWS</t>
  </si>
  <si>
    <t>GEOLOGIC EVALUATION</t>
  </si>
  <si>
    <t>CURRENT LITHOLOGY</t>
  </si>
  <si>
    <t xml:space="preserve">AT </t>
  </si>
  <si>
    <t>LITHOLOGY LAST 24 HOURS</t>
  </si>
  <si>
    <t>CORRELATION</t>
  </si>
  <si>
    <t>DRILLING INFORMATION</t>
  </si>
  <si>
    <t>WOB</t>
  </si>
  <si>
    <t xml:space="preserve">RPM </t>
  </si>
  <si>
    <t xml:space="preserve">PP </t>
  </si>
  <si>
    <t xml:space="preserve">SPM </t>
  </si>
  <si>
    <t xml:space="preserve">DEV SVYS </t>
  </si>
  <si>
    <t>OLD BIT #</t>
  </si>
  <si>
    <t xml:space="preserve">TYPE </t>
  </si>
  <si>
    <t>Hammer</t>
  </si>
  <si>
    <t xml:space="preserve">SIZE </t>
  </si>
  <si>
    <t>12.25"</t>
  </si>
  <si>
    <t xml:space="preserve">JETS </t>
  </si>
  <si>
    <t xml:space="preserve">DEPTH IN </t>
  </si>
  <si>
    <t>FEET</t>
  </si>
  <si>
    <t xml:space="preserve">HOURS </t>
  </si>
  <si>
    <t xml:space="preserve">NOTES </t>
  </si>
  <si>
    <t>NEW BIT #</t>
  </si>
  <si>
    <t>69ft/hr</t>
  </si>
  <si>
    <t>WASH/REAM</t>
  </si>
  <si>
    <t xml:space="preserve">FILL </t>
  </si>
  <si>
    <t>MUD REPORT</t>
  </si>
  <si>
    <t>TYPE MUD SYSTEM</t>
  </si>
  <si>
    <t>Air Drilling</t>
  </si>
  <si>
    <t xml:space="preserve">DEPTH </t>
  </si>
  <si>
    <t xml:space="preserve">WT </t>
  </si>
  <si>
    <t xml:space="preserve">VIS </t>
  </si>
  <si>
    <t xml:space="preserve">PV </t>
  </si>
  <si>
    <t xml:space="preserve">YP </t>
  </si>
  <si>
    <t xml:space="preserve">GELS </t>
  </si>
  <si>
    <t xml:space="preserve">FIL </t>
  </si>
  <si>
    <t xml:space="preserve">CAKE </t>
  </si>
  <si>
    <t xml:space="preserve">PH </t>
  </si>
  <si>
    <t xml:space="preserve">ESV </t>
  </si>
  <si>
    <t xml:space="preserve">OIL </t>
  </si>
  <si>
    <t xml:space="preserve">H2O </t>
  </si>
  <si>
    <t xml:space="preserve">SOL </t>
  </si>
  <si>
    <t xml:space="preserve">Cl </t>
  </si>
  <si>
    <t xml:space="preserve">CA </t>
  </si>
  <si>
    <t xml:space="preserve">LCM </t>
  </si>
  <si>
    <t xml:space="preserve">OTHER </t>
  </si>
  <si>
    <t xml:space="preserve">WT IN </t>
  </si>
  <si>
    <t xml:space="preserve">WT OUT </t>
  </si>
  <si>
    <t xml:space="preserve">DATE/TIME REPORTED: </t>
  </si>
  <si>
    <t xml:space="preserve">telecon with: </t>
  </si>
  <si>
    <t xml:space="preserve">faxed to: </t>
  </si>
  <si>
    <t xml:space="preserve">LOGGING PERSONNEL: </t>
  </si>
  <si>
    <t>Kelley Hartley &amp; Daniel Blake</t>
  </si>
  <si>
    <t>Additional Comments:</t>
  </si>
  <si>
    <t>5:00AM</t>
  </si>
  <si>
    <t>Nipple up 9 5/8” BOP</t>
  </si>
  <si>
    <t>Finish running 9 5/8” casing, cement, wait on cement, cut down 13 3/8' casing, prep 9 5/8” casing,</t>
  </si>
  <si>
    <t>weld on well head, pressure test well head, nipple up BOP</t>
  </si>
  <si>
    <t>LAST 24 HOURS</t>
  </si>
  <si>
    <t>AVE BACKGROUND</t>
  </si>
  <si>
    <t>MAX CONN GAS</t>
  </si>
  <si>
    <t>NA</t>
  </si>
  <si>
    <t>AVE CONN GAS</t>
  </si>
  <si>
    <t>@2,985' MD, Dev 0.6, Azm 248.8</t>
  </si>
  <si>
    <t>1,956'</t>
  </si>
  <si>
    <t>Air/Foam/Mist Drilling</t>
  </si>
  <si>
    <t>5:00am</t>
  </si>
  <si>
    <t>3125'</t>
  </si>
  <si>
    <t>137'</t>
  </si>
  <si>
    <t>Drilling ahead</t>
  </si>
  <si>
    <t>90 ft/hr</t>
  </si>
  <si>
    <t>Nipple up BOP, test BOP, set wear bushing, hook up flow line, pick up BHA, TIH, drill out float collar,</t>
  </si>
  <si>
    <t>pressure test casing to 1,000 psi, drill out cement and shoe, drill ahead from 2,988' to 3,125'</t>
  </si>
  <si>
    <t>6u</t>
  </si>
  <si>
    <t>6u @ 3,110'</t>
  </si>
  <si>
    <t>3- 6u</t>
  </si>
  <si>
    <t>50% siltstone, 50% shale</t>
  </si>
  <si>
    <t>3,090'</t>
  </si>
  <si>
    <t>Siltstone, shale</t>
  </si>
  <si>
    <t>Foreknobs formation</t>
  </si>
  <si>
    <t>10K</t>
  </si>
  <si>
    <t>AP</t>
  </si>
  <si>
    <t>F47YA</t>
  </si>
  <si>
    <t>8.75”</t>
  </si>
  <si>
    <t>2,988'</t>
  </si>
  <si>
    <t>62.2 ft/hr</t>
  </si>
  <si>
    <t>4,197'</t>
  </si>
  <si>
    <t>1,072'</t>
  </si>
  <si>
    <t xml:space="preserve">Drill/slide ahead </t>
  </si>
  <si>
    <t>100 ft/hr</t>
  </si>
  <si>
    <t>Drill/slide ahead from 3,125' to 4,197'</t>
  </si>
  <si>
    <t>4u</t>
  </si>
  <si>
    <t>22u at 4,073'</t>
  </si>
  <si>
    <t>5 to 22u</t>
  </si>
  <si>
    <t>10u</t>
  </si>
  <si>
    <t>38u at 3,727'</t>
  </si>
  <si>
    <t>None</t>
  </si>
  <si>
    <t>20u</t>
  </si>
  <si>
    <t>50% siltstone, 40% sandstone, 10% shale</t>
  </si>
  <si>
    <t>4,170'</t>
  </si>
  <si>
    <t>Shale, siltstone, sandstone, limestone</t>
  </si>
  <si>
    <t>Foreknobs Formation, Riley Sandstone at 3,780', Benson Sandstone at 4,140'</t>
  </si>
  <si>
    <t>13K</t>
  </si>
  <si>
    <t xml:space="preserve">AP </t>
  </si>
  <si>
    <t>MD 4,134',Dev 12.8º,Azm 21.0º</t>
  </si>
  <si>
    <t>64.7 ft/hr</t>
  </si>
  <si>
    <t>5,322'</t>
  </si>
  <si>
    <t>1,125'</t>
  </si>
  <si>
    <t>Sliding ahead</t>
  </si>
  <si>
    <t>35 ft/hr</t>
  </si>
  <si>
    <t>Drill / slide ahead from 4,197' to 5,322'</t>
  </si>
  <si>
    <t>9u</t>
  </si>
  <si>
    <t>105u @ 4,347'</t>
  </si>
  <si>
    <t>7- 105u</t>
  </si>
  <si>
    <t>1,155u @ 4,380'</t>
  </si>
  <si>
    <t>AVG CONN GAS</t>
  </si>
  <si>
    <t>450u</t>
  </si>
  <si>
    <t>(see detailed show report)</t>
  </si>
  <si>
    <t>5,310'</t>
  </si>
  <si>
    <t>Siltstone, shale, sandstone</t>
  </si>
  <si>
    <t>21K</t>
  </si>
  <si>
    <t>Sliding</t>
  </si>
  <si>
    <t>MD 5,261',Dev 24.5º,Azm 10.7º</t>
  </si>
  <si>
    <t>2,334'</t>
  </si>
  <si>
    <t>68.0 ft/hr</t>
  </si>
  <si>
    <t>5,888'</t>
  </si>
  <si>
    <t>355'</t>
  </si>
  <si>
    <t>Condition mud and circulate</t>
  </si>
  <si>
    <t>Drill / slide ahead from 5,322 to 5,888', load hole with mud, rig up Bos equipment, condition mud and</t>
  </si>
  <si>
    <t>circulate, run gyro, condition mud and circulate</t>
  </si>
  <si>
    <t>111u</t>
  </si>
  <si>
    <t>33u @ 5,462'</t>
  </si>
  <si>
    <t>10- 33u</t>
  </si>
  <si>
    <t>1,101u @ 5,413'</t>
  </si>
  <si>
    <t>8,440u</t>
  </si>
  <si>
    <t>550u</t>
  </si>
  <si>
    <t>90% shale, 10% siltstone</t>
  </si>
  <si>
    <t>5,880'</t>
  </si>
  <si>
    <t>Shale, siltstone, sandstone</t>
  </si>
  <si>
    <t>Brallier Formation</t>
  </si>
  <si>
    <t>MD 5,826',Dev 22.9º,Azm 20.1º</t>
  </si>
  <si>
    <t>2,900'</t>
  </si>
  <si>
    <t>66.1 ft/hr</t>
  </si>
  <si>
    <t>Switching to oil based mud</t>
  </si>
  <si>
    <t>5,923'</t>
  </si>
  <si>
    <t>35'</t>
  </si>
  <si>
    <t>TIH</t>
  </si>
  <si>
    <t>Condition mud and circulate, TOOH, lay down air drilling BHA, pick up mud drilling BHA, test MWD</t>
  </si>
  <si>
    <t>tool, TIH, drill ahead from 5,888' to 5,923', TOOH for MWD failure, function test MWD, TIH</t>
  </si>
  <si>
    <t>7u</t>
  </si>
  <si>
    <t>58u at 5,895'</t>
  </si>
  <si>
    <t>0-58u</t>
  </si>
  <si>
    <t>AVG BACKGROUND</t>
  </si>
  <si>
    <t>30u</t>
  </si>
  <si>
    <t>35u</t>
  </si>
  <si>
    <t>5,920'</t>
  </si>
  <si>
    <t>Shale, siltstone</t>
  </si>
  <si>
    <t>FHI-23</t>
  </si>
  <si>
    <t>16.7 ft/hr</t>
  </si>
  <si>
    <t>Oil based mud</t>
  </si>
  <si>
    <t>5,900'</t>
  </si>
  <si>
    <t>13.0</t>
  </si>
  <si>
    <t>68.0</t>
  </si>
  <si>
    <t>18</t>
  </si>
  <si>
    <t>8</t>
  </si>
  <si>
    <t>7/9/12</t>
  </si>
  <si>
    <t>6.2</t>
  </si>
  <si>
    <t>3/32</t>
  </si>
  <si>
    <t>462</t>
  </si>
  <si>
    <t>61%</t>
  </si>
  <si>
    <t>15%</t>
  </si>
  <si>
    <t>23%</t>
  </si>
  <si>
    <t>25000</t>
  </si>
  <si>
    <t>0</t>
  </si>
  <si>
    <t>6,260'</t>
  </si>
  <si>
    <t>337'</t>
  </si>
  <si>
    <t>Drill / slide ahead</t>
  </si>
  <si>
    <t>20 ft/hr</t>
  </si>
  <si>
    <t>TIH, load hole, drill / slide ahead from 5,923' to 6,260'</t>
  </si>
  <si>
    <t>108u</t>
  </si>
  <si>
    <t>211u @ 6,251'</t>
  </si>
  <si>
    <t>12- 209u</t>
  </si>
  <si>
    <t>70u</t>
  </si>
  <si>
    <t>80u</t>
  </si>
  <si>
    <t>110u</t>
  </si>
  <si>
    <t>108u @ 6,064'</t>
  </si>
  <si>
    <t>100% shale</t>
  </si>
  <si>
    <t>6,240'</t>
  </si>
  <si>
    <t>Shale, trace siltstone</t>
  </si>
  <si>
    <t>43K</t>
  </si>
  <si>
    <t>MD 6,192',Dev 22.9º,Azm 39.5º</t>
  </si>
  <si>
    <t>372'</t>
  </si>
  <si>
    <t>19.0 ft/hr</t>
  </si>
  <si>
    <t>6,050'</t>
  </si>
  <si>
    <t>13.1</t>
  </si>
  <si>
    <t>66.0</t>
  </si>
  <si>
    <t>9</t>
  </si>
  <si>
    <t>7/10/15</t>
  </si>
  <si>
    <t>6.0</t>
  </si>
  <si>
    <t>528</t>
  </si>
  <si>
    <t>62%</t>
  </si>
  <si>
    <t>14%</t>
  </si>
  <si>
    <t>20000</t>
  </si>
  <si>
    <t>6665'</t>
  </si>
  <si>
    <t>405'</t>
  </si>
  <si>
    <t>18 ft/hr</t>
  </si>
  <si>
    <t>Drill / slide ahead from 6260' to 6665'</t>
  </si>
  <si>
    <t>130u</t>
  </si>
  <si>
    <t>412u @ 6,603'</t>
  </si>
  <si>
    <t>64 to 412u</t>
  </si>
  <si>
    <t>200u</t>
  </si>
  <si>
    <t>236u</t>
  </si>
  <si>
    <t>319u @ 6534'</t>
  </si>
  <si>
    <t>6,640'</t>
  </si>
  <si>
    <t>Shale</t>
  </si>
  <si>
    <t>MD 6,750',Dev 19.8º,Azm 47.0º</t>
  </si>
  <si>
    <t>2988'</t>
  </si>
  <si>
    <t>5888'</t>
  </si>
  <si>
    <t>777'</t>
  </si>
  <si>
    <t>18.5 ft/hr</t>
  </si>
  <si>
    <t>6385'</t>
  </si>
  <si>
    <t>68</t>
  </si>
  <si>
    <t>8/14/16</t>
  </si>
  <si>
    <t>5.6</t>
  </si>
  <si>
    <t>532</t>
  </si>
  <si>
    <t>22.85%</t>
  </si>
  <si>
    <t>26000</t>
  </si>
  <si>
    <t>6,950'</t>
  </si>
  <si>
    <t>285'</t>
  </si>
  <si>
    <t>Drill ahead from 6665' to 6,790', TOOH, lay down collers, change bit, TIH, drill ahead from 6,790' to 6,950'</t>
  </si>
  <si>
    <t>275u</t>
  </si>
  <si>
    <t>338u @ 6,845'</t>
  </si>
  <si>
    <t>120 to 338u</t>
  </si>
  <si>
    <t>142u</t>
  </si>
  <si>
    <t>247u @ 6,726'</t>
  </si>
  <si>
    <t>6,900'</t>
  </si>
  <si>
    <t>11K</t>
  </si>
  <si>
    <t>MD 6,883',Dev 17.8º,Azm 41.3º</t>
  </si>
  <si>
    <t>17.4 ft/hr</t>
  </si>
  <si>
    <t>513 PDC</t>
  </si>
  <si>
    <t>5x20,2x18</t>
  </si>
  <si>
    <t>6,790'</t>
  </si>
  <si>
    <t>160'</t>
  </si>
  <si>
    <t>106.7 ft/hr</t>
  </si>
  <si>
    <t>6750'</t>
  </si>
  <si>
    <t>66</t>
  </si>
  <si>
    <t>10</t>
  </si>
  <si>
    <t>8/12/14</t>
  </si>
  <si>
    <t>549</t>
  </si>
  <si>
    <t>22.99%</t>
  </si>
  <si>
    <t>23000</t>
  </si>
  <si>
    <t>7710'</t>
  </si>
  <si>
    <t>760'</t>
  </si>
  <si>
    <t>55 ft/hr</t>
  </si>
  <si>
    <t>Drill / slide ahead from 6,950' to 7,710'</t>
  </si>
  <si>
    <t>1875u @ 7,144'</t>
  </si>
  <si>
    <t>500 to 1875u</t>
  </si>
  <si>
    <t>950u</t>
  </si>
  <si>
    <t>900u</t>
  </si>
  <si>
    <t>1874u @ 7,131'</t>
  </si>
  <si>
    <t>7,690'</t>
  </si>
  <si>
    <t>Shale, limestone</t>
  </si>
  <si>
    <t>Geneseo Shale 7,424' MD, 7,210' TVD</t>
  </si>
  <si>
    <t>Tully Limestone 7,483' MD, 7,255' TVD</t>
  </si>
  <si>
    <t>Hamilton Shale 7,541' MD, 7,296' TVD</t>
  </si>
  <si>
    <t>Marcellus Shale 7,641' MD, 7,354' TVD</t>
  </si>
  <si>
    <t>7,634',Dev 58.4º,Azm 98.9º,TVD 7,350'</t>
  </si>
  <si>
    <t>920'</t>
  </si>
  <si>
    <t>47.2 ft/hr</t>
  </si>
  <si>
    <t>7318'</t>
  </si>
  <si>
    <t>13.8</t>
  </si>
  <si>
    <t>70</t>
  </si>
  <si>
    <t>19</t>
  </si>
  <si>
    <t>11</t>
  </si>
  <si>
    <t>9/13/17</t>
  </si>
  <si>
    <t>5.4</t>
  </si>
  <si>
    <t>2/32</t>
  </si>
  <si>
    <t>598</t>
  </si>
  <si>
    <t>59%</t>
  </si>
  <si>
    <t>25.85%</t>
  </si>
  <si>
    <t>8900'</t>
  </si>
  <si>
    <t>1,190'</t>
  </si>
  <si>
    <t>110 ft/hr</t>
  </si>
  <si>
    <t>Drill / slide ahead from 7710' to 8880'</t>
  </si>
  <si>
    <t>1060u</t>
  </si>
  <si>
    <t>1794u @ 8302'</t>
  </si>
  <si>
    <t>800 to 1794u</t>
  </si>
  <si>
    <t>1450u</t>
  </si>
  <si>
    <t>1400u</t>
  </si>
  <si>
    <t>1,600u @ 8259'</t>
  </si>
  <si>
    <t>8810'</t>
  </si>
  <si>
    <t>Onondaga           8,435' MD, 7461' TVD</t>
  </si>
  <si>
    <r>
      <t>@ 8762',92.4</t>
    </r>
    <r>
      <rPr>
        <sz val="10"/>
        <rFont val="Arial"/>
        <family val="2"/>
      </rPr>
      <t>º,103.8ºAzm,7449'TVD</t>
    </r>
  </si>
  <si>
    <t>6790'</t>
  </si>
  <si>
    <t>2090'</t>
  </si>
  <si>
    <t>56.9 ft/hr</t>
  </si>
  <si>
    <t>7921'</t>
  </si>
  <si>
    <t>24</t>
  </si>
  <si>
    <t>8/20/23</t>
  </si>
  <si>
    <t>5.2</t>
  </si>
  <si>
    <t>2.0</t>
  </si>
  <si>
    <t>575</t>
  </si>
  <si>
    <t>58</t>
  </si>
  <si>
    <t>15</t>
  </si>
  <si>
    <t>25.9</t>
  </si>
  <si>
    <t>25K</t>
  </si>
  <si>
    <t>9858'</t>
  </si>
  <si>
    <t>958'</t>
  </si>
  <si>
    <t>Drilling / sliding ahead</t>
  </si>
  <si>
    <t>120 ft/hr</t>
  </si>
  <si>
    <t xml:space="preserve">Drill ahead from 8900' to 8915, 20 stand wiper trip, drill / slide ahead from 8915' to 9670', </t>
  </si>
  <si>
    <t>28 stand wiper trip, drill / slide ahead from 9690' to 9858'</t>
  </si>
  <si>
    <t>622u</t>
  </si>
  <si>
    <t>1716u @ 9369'</t>
  </si>
  <si>
    <t>700- 1716u</t>
  </si>
  <si>
    <t>965u</t>
  </si>
  <si>
    <t>1,000u</t>
  </si>
  <si>
    <t>1546u</t>
  </si>
  <si>
    <t>1394u @ 9196</t>
  </si>
  <si>
    <t>SHOW</t>
  </si>
  <si>
    <t>9790'</t>
  </si>
  <si>
    <t>Purcell Limestone 7916' MD, 7,446' TVD</t>
  </si>
  <si>
    <t>@ 9797',90.6º,99.5ºAzm,7424'TVD</t>
  </si>
  <si>
    <t>91'</t>
  </si>
  <si>
    <t>9345</t>
  </si>
  <si>
    <t>13.3</t>
  </si>
  <si>
    <t>64</t>
  </si>
  <si>
    <t>28</t>
  </si>
  <si>
    <t>12</t>
  </si>
  <si>
    <t>10/26/31</t>
  </si>
  <si>
    <t>583</t>
  </si>
  <si>
    <t>58%</t>
  </si>
  <si>
    <t>25.8%</t>
  </si>
  <si>
    <t>10,462'</t>
  </si>
  <si>
    <t>,</t>
  </si>
  <si>
    <t>604'</t>
  </si>
  <si>
    <t>Circulate, prepare for 37 stand wiper trip</t>
  </si>
  <si>
    <t xml:space="preserve">Drill / slide ahead from 9,858' to 10,027', work on mud pumps, drill / slide ahead from 10,027' to </t>
  </si>
  <si>
    <t>10,462', circulate, prepare for 37 stand wiper trip</t>
  </si>
  <si>
    <t>1254u</t>
  </si>
  <si>
    <t>1,598u @ 9,848'</t>
  </si>
  <si>
    <t>800- 1,598u</t>
  </si>
  <si>
    <t>1,050u</t>
  </si>
  <si>
    <t>1,315u</t>
  </si>
  <si>
    <t>1,448u @ 10,328'</t>
  </si>
  <si>
    <t>FLARES</t>
  </si>
  <si>
    <t>100% Shale</t>
  </si>
  <si>
    <t>Marcellus Shale</t>
  </si>
  <si>
    <t>@ 10361',88.4º,101.1ºAzm,7427'TVD</t>
  </si>
  <si>
    <t>3,672'</t>
  </si>
  <si>
    <t>62.4 ft/hr</t>
  </si>
  <si>
    <t>58.0</t>
  </si>
  <si>
    <t>27</t>
  </si>
  <si>
    <t>9/24/27</t>
  </si>
  <si>
    <t>2</t>
  </si>
  <si>
    <t>587</t>
  </si>
  <si>
    <t>25.7%</t>
  </si>
  <si>
    <t>25k</t>
  </si>
  <si>
    <t>13.89</t>
  </si>
  <si>
    <t>***FINAL REPORT***</t>
  </si>
  <si>
    <t>TOOH  to run final casing</t>
  </si>
  <si>
    <t>37 stand wiper trip, Circulate and condition  the mud, TOOH to run final casing</t>
  </si>
  <si>
    <t>0 – 1543u</t>
  </si>
  <si>
    <t xml:space="preserve">AVE TRIP GAS </t>
  </si>
  <si>
    <t>600-900u</t>
  </si>
  <si>
    <t>MAX TRIP GAS</t>
  </si>
  <si>
    <t>1543u</t>
  </si>
  <si>
    <t>10,462'md</t>
  </si>
  <si>
    <t>Shale and Limestone</t>
  </si>
  <si>
    <t>Marcellus</t>
  </si>
  <si>
    <r>
      <t>88</t>
    </r>
    <r>
      <rPr>
        <sz val="10"/>
        <color indexed="12"/>
        <rFont val="Arial"/>
        <family val="2"/>
      </rPr>
      <t>°@ 10,462'md / 7,4230'tvd</t>
    </r>
  </si>
  <si>
    <t>10,462</t>
  </si>
  <si>
    <t>13.5</t>
  </si>
  <si>
    <t>83</t>
  </si>
  <si>
    <t>46</t>
  </si>
  <si>
    <t>31</t>
  </si>
  <si>
    <t>34/36</t>
  </si>
  <si>
    <t>665</t>
  </si>
  <si>
    <t>56</t>
  </si>
  <si>
    <t xml:space="preserve">TG </t>
  </si>
  <si>
    <t xml:space="preserve">C1 </t>
  </si>
  <si>
    <t xml:space="preserve">C2 </t>
  </si>
  <si>
    <t xml:space="preserve">C3 </t>
  </si>
  <si>
    <t xml:space="preserve">C4 </t>
  </si>
  <si>
    <t xml:space="preserve">C5 </t>
  </si>
  <si>
    <t>CONNECTION GAS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</si>
</sst>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DD/YY"/>
    <numFmt numFmtId="166" formatCode="H:MM\ AM/PM"/>
    <numFmt numFmtId="167" formatCode="@"/>
    <numFmt numFmtId="168" formatCode="0"/>
    <numFmt numFmtId="169" formatCode="#,##0\'"/>
    <numFmt numFmtId="170" formatCode="M/D/YYYY"/>
    <numFmt numFmtId="171" formatCode="H: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9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right"/>
    </xf>
    <xf numFmtId="164" fontId="0" fillId="0" borderId="10" xfId="0" applyFont="1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 horizontal="right"/>
    </xf>
    <xf numFmtId="164" fontId="21" fillId="0" borderId="10" xfId="0" applyFont="1" applyBorder="1" applyAlignment="1">
      <alignment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left"/>
    </xf>
    <xf numFmtId="164" fontId="23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19" fillId="0" borderId="14" xfId="0" applyFont="1" applyBorder="1" applyAlignment="1">
      <alignment horizontal="right"/>
    </xf>
    <xf numFmtId="164" fontId="0" fillId="0" borderId="15" xfId="0" applyBorder="1" applyAlignment="1">
      <alignment/>
    </xf>
    <xf numFmtId="169" fontId="0" fillId="24" borderId="16" xfId="0" applyNumberFormat="1" applyFont="1" applyFill="1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left"/>
    </xf>
    <xf numFmtId="164" fontId="19" fillId="0" borderId="13" xfId="0" applyFont="1" applyBorder="1" applyAlignment="1">
      <alignment horizontal="left"/>
    </xf>
    <xf numFmtId="164" fontId="24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0" xfId="0" applyBorder="1" applyAlignment="1">
      <alignment/>
    </xf>
    <xf numFmtId="164" fontId="23" fillId="0" borderId="12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19" fillId="0" borderId="14" xfId="0" applyFont="1" applyBorder="1" applyAlignment="1">
      <alignment/>
    </xf>
    <xf numFmtId="164" fontId="0" fillId="0" borderId="14" xfId="0" applyBorder="1" applyAlignment="1">
      <alignment horizontal="center"/>
    </xf>
    <xf numFmtId="164" fontId="0" fillId="0" borderId="14" xfId="0" applyFont="1" applyBorder="1" applyAlignment="1">
      <alignment horizontal="right"/>
    </xf>
    <xf numFmtId="164" fontId="19" fillId="0" borderId="19" xfId="0" applyFont="1" applyBorder="1" applyAlignment="1">
      <alignment horizontal="left"/>
    </xf>
    <xf numFmtId="164" fontId="27" fillId="0" borderId="21" xfId="0" applyFont="1" applyBorder="1" applyAlignment="1">
      <alignment horizontal="right"/>
    </xf>
    <xf numFmtId="164" fontId="0" fillId="0" borderId="13" xfId="0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Font="1" applyAlignment="1">
      <alignment/>
    </xf>
    <xf numFmtId="164" fontId="0" fillId="24" borderId="16" xfId="0" applyFont="1" applyFill="1" applyBorder="1" applyAlignment="1" applyProtection="1">
      <alignment horizontal="center"/>
      <protection locked="0"/>
    </xf>
    <xf numFmtId="164" fontId="0" fillId="24" borderId="16" xfId="0" applyFont="1" applyFill="1" applyBorder="1" applyAlignment="1" applyProtection="1">
      <alignment/>
      <protection locked="0"/>
    </xf>
    <xf numFmtId="164" fontId="0" fillId="24" borderId="22" xfId="0" applyFont="1" applyFill="1" applyBorder="1" applyAlignment="1" applyProtection="1">
      <alignment horizontal="left"/>
      <protection locked="0"/>
    </xf>
    <xf numFmtId="164" fontId="0" fillId="0" borderId="18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19" fillId="0" borderId="19" xfId="0" applyFont="1" applyBorder="1" applyAlignment="1">
      <alignment/>
    </xf>
    <xf numFmtId="164" fontId="0" fillId="0" borderId="20" xfId="0" applyFont="1" applyBorder="1" applyAlignment="1">
      <alignment horizontal="left"/>
    </xf>
    <xf numFmtId="164" fontId="0" fillId="0" borderId="20" xfId="0" applyBorder="1" applyAlignment="1">
      <alignment/>
    </xf>
    <xf numFmtId="164" fontId="19" fillId="0" borderId="20" xfId="0" applyFont="1" applyBorder="1" applyAlignment="1">
      <alignment/>
    </xf>
    <xf numFmtId="164" fontId="19" fillId="0" borderId="20" xfId="0" applyFont="1" applyBorder="1" applyAlignment="1">
      <alignment horizontal="right"/>
    </xf>
    <xf numFmtId="164" fontId="19" fillId="0" borderId="13" xfId="0" applyFont="1" applyBorder="1" applyAlignment="1">
      <alignment horizontal="right"/>
    </xf>
    <xf numFmtId="167" fontId="0" fillId="0" borderId="14" xfId="0" applyNumberForma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9" xfId="0" applyFont="1" applyBorder="1" applyAlignment="1">
      <alignment horizontal="right"/>
    </xf>
    <xf numFmtId="167" fontId="0" fillId="0" borderId="20" xfId="0" applyNumberForma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164" fontId="0" fillId="0" borderId="23" xfId="0" applyBorder="1" applyAlignment="1">
      <alignment/>
    </xf>
    <xf numFmtId="164" fontId="19" fillId="0" borderId="25" xfId="0" applyFont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70" fontId="0" fillId="0" borderId="11" xfId="0" applyNumberFormat="1" applyBorder="1" applyAlignment="1">
      <alignment horizontal="center"/>
    </xf>
    <xf numFmtId="169" fontId="0" fillId="24" borderId="33" xfId="0" applyNumberFormat="1" applyFill="1" applyBorder="1" applyAlignment="1" applyProtection="1">
      <alignment horizontal="center"/>
      <protection locked="0"/>
    </xf>
    <xf numFmtId="169" fontId="0" fillId="24" borderId="16" xfId="0" applyNumberFormat="1" applyFont="1" applyFill="1" applyBorder="1" applyAlignment="1" applyProtection="1">
      <alignment horizontal="center"/>
      <protection/>
    </xf>
    <xf numFmtId="164" fontId="0" fillId="24" borderId="16" xfId="0" applyFont="1" applyFill="1" applyBorder="1" applyAlignment="1" applyProtection="1">
      <alignment horizontal="left"/>
      <protection locked="0"/>
    </xf>
    <xf numFmtId="164" fontId="0" fillId="0" borderId="14" xfId="0" applyBorder="1" applyAlignment="1">
      <alignment horizontal="left"/>
    </xf>
    <xf numFmtId="164" fontId="28" fillId="0" borderId="14" xfId="0" applyFont="1" applyBorder="1" applyAlignment="1">
      <alignment horizontal="left"/>
    </xf>
    <xf numFmtId="164" fontId="19" fillId="24" borderId="0" xfId="0" applyFont="1" applyFill="1" applyBorder="1" applyAlignment="1" applyProtection="1">
      <alignment horizontal="center"/>
      <protection locked="0"/>
    </xf>
    <xf numFmtId="164" fontId="19" fillId="0" borderId="34" xfId="0" applyFont="1" applyBorder="1" applyAlignment="1">
      <alignment/>
    </xf>
    <xf numFmtId="164" fontId="0" fillId="0" borderId="35" xfId="0" applyFont="1" applyBorder="1" applyAlignment="1">
      <alignment/>
    </xf>
    <xf numFmtId="164" fontId="29" fillId="0" borderId="14" xfId="0" applyFont="1" applyBorder="1" applyAlignment="1">
      <alignment/>
    </xf>
    <xf numFmtId="164" fontId="19" fillId="0" borderId="14" xfId="0" applyFont="1" applyBorder="1" applyAlignment="1">
      <alignment horizontal="left"/>
    </xf>
    <xf numFmtId="164" fontId="0" fillId="0" borderId="14" xfId="0" applyFont="1" applyBorder="1" applyAlignment="1">
      <alignment horizontal="center"/>
    </xf>
    <xf numFmtId="164" fontId="0" fillId="0" borderId="18" xfId="0" applyFont="1" applyBorder="1" applyAlignment="1">
      <alignment horizontal="left"/>
    </xf>
    <xf numFmtId="164" fontId="0" fillId="0" borderId="31" xfId="0" applyFont="1" applyBorder="1" applyAlignment="1">
      <alignment horizontal="left"/>
    </xf>
    <xf numFmtId="164" fontId="30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20" xfId="0" applyFont="1" applyBorder="1" applyAlignment="1">
      <alignment horizontal="center"/>
    </xf>
    <xf numFmtId="164" fontId="0" fillId="0" borderId="36" xfId="0" applyBorder="1" applyAlignment="1">
      <alignment/>
    </xf>
    <xf numFmtId="164" fontId="31" fillId="0" borderId="14" xfId="0" applyFont="1" applyBorder="1" applyAlignment="1">
      <alignment/>
    </xf>
    <xf numFmtId="164" fontId="30" fillId="0" borderId="0" xfId="0" applyFont="1" applyAlignment="1">
      <alignment/>
    </xf>
    <xf numFmtId="164" fontId="0" fillId="0" borderId="20" xfId="0" applyFont="1" applyBorder="1" applyAlignment="1">
      <alignment/>
    </xf>
    <xf numFmtId="164" fontId="21" fillId="0" borderId="14" xfId="0" applyFont="1" applyBorder="1" applyAlignment="1">
      <alignment horizontal="left"/>
    </xf>
    <xf numFmtId="164" fontId="0" fillId="0" borderId="20" xfId="0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390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390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4003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3812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3812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5</xdr:col>
      <xdr:colOff>28575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4</xdr:col>
      <xdr:colOff>638175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286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_manion@xtoenergy.com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0"/>
  <sheetViews>
    <sheetView zoomScale="89" zoomScaleNormal="89" zoomScaleSheetLayoutView="75" workbookViewId="0" topLeftCell="A16">
      <selection activeCell="K39" sqref="K39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1.574218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spans="17:24" ht="15" customHeight="1">
      <c r="Q1" s="1">
        <v>1</v>
      </c>
      <c r="X1">
        <v>1</v>
      </c>
    </row>
    <row r="2" spans="12:15" ht="15" customHeight="1">
      <c r="L2" s="2" t="s">
        <v>0</v>
      </c>
      <c r="M2" s="3" t="s">
        <v>1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">
        <v>4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/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6" t="s">
        <v>9</v>
      </c>
      <c r="N5" s="6"/>
      <c r="O5" s="6"/>
    </row>
    <row r="6" spans="12:15" ht="15" customHeight="1">
      <c r="L6" s="5" t="s">
        <v>10</v>
      </c>
      <c r="M6" s="7">
        <v>40612</v>
      </c>
      <c r="N6" s="7"/>
      <c r="O6" s="7"/>
    </row>
    <row r="7" spans="12:15" ht="15" customHeight="1">
      <c r="L7" s="2" t="s">
        <v>11</v>
      </c>
      <c r="M7" s="8">
        <v>0.20833333333333334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Q1</f>
        <v>1</v>
      </c>
      <c r="K8" s="9"/>
      <c r="L8" s="9"/>
      <c r="M8" s="9"/>
      <c r="N8" s="9"/>
      <c r="O8" s="9"/>
      <c r="P8" s="9"/>
    </row>
    <row r="9" spans="2:16" ht="19.5" customHeight="1">
      <c r="B9" s="12" t="s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15" customHeight="1">
      <c r="B10" s="13" t="s">
        <v>14</v>
      </c>
      <c r="C10" s="14" t="s">
        <v>15</v>
      </c>
      <c r="D10" s="14"/>
      <c r="E10" s="14"/>
      <c r="G10" s="14"/>
      <c r="H10" s="15" t="s">
        <v>16</v>
      </c>
      <c r="I10" s="14" t="s">
        <v>17</v>
      </c>
      <c r="K10" s="14"/>
      <c r="M10" s="15"/>
      <c r="N10" s="14"/>
      <c r="O10" s="14"/>
      <c r="P10" s="16"/>
    </row>
    <row r="11" spans="2:16" ht="15" customHeight="1">
      <c r="B11" s="13" t="s">
        <v>18</v>
      </c>
      <c r="C11" s="17">
        <v>2988</v>
      </c>
      <c r="E11" s="14"/>
      <c r="F11" s="14"/>
      <c r="G11" s="14"/>
      <c r="H11" s="15" t="s">
        <v>19</v>
      </c>
      <c r="I11" s="18" t="s">
        <v>20</v>
      </c>
      <c r="J11" s="14"/>
      <c r="L11" s="15" t="s">
        <v>21</v>
      </c>
      <c r="M11" s="14" t="s">
        <v>22</v>
      </c>
      <c r="P11" s="16"/>
    </row>
    <row r="12" spans="2:16" ht="15" customHeight="1">
      <c r="B12" s="19" t="s">
        <v>23</v>
      </c>
      <c r="C12" s="19"/>
      <c r="D12" s="20" t="s">
        <v>24</v>
      </c>
      <c r="H12" s="15" t="s">
        <v>25</v>
      </c>
      <c r="I12" s="14" t="s">
        <v>26</v>
      </c>
      <c r="J12" s="14"/>
      <c r="K12" s="14"/>
      <c r="L12" s="15" t="s">
        <v>27</v>
      </c>
      <c r="M12" s="14" t="s">
        <v>28</v>
      </c>
      <c r="N12" s="14"/>
      <c r="O12" s="14"/>
      <c r="P12" s="16"/>
    </row>
    <row r="13" spans="2:16" ht="15" customHeight="1">
      <c r="B13" s="13" t="s">
        <v>29</v>
      </c>
      <c r="D13">
        <v>1</v>
      </c>
      <c r="G13" s="20"/>
      <c r="H13" s="15" t="s">
        <v>30</v>
      </c>
      <c r="I13" s="21">
        <v>5</v>
      </c>
      <c r="P13" s="16"/>
    </row>
    <row r="14" spans="2:16" ht="15" customHeight="1">
      <c r="B14" s="19" t="s">
        <v>31</v>
      </c>
      <c r="C14" s="19"/>
      <c r="D14" s="19"/>
      <c r="E14" s="19"/>
      <c r="F14" s="14" t="s">
        <v>32</v>
      </c>
      <c r="G14" s="14"/>
      <c r="H14" s="14"/>
      <c r="I14" s="14"/>
      <c r="J14" s="14"/>
      <c r="K14" s="14"/>
      <c r="L14" s="15" t="s">
        <v>33</v>
      </c>
      <c r="M14" s="18" t="s">
        <v>20</v>
      </c>
      <c r="N14" s="14"/>
      <c r="O14" s="14"/>
      <c r="P14" s="22"/>
    </row>
    <row r="15" spans="2:16" ht="15" customHeight="1">
      <c r="B15" s="19" t="s">
        <v>34</v>
      </c>
      <c r="C15" s="19"/>
      <c r="D15" s="19"/>
      <c r="E15" s="19"/>
      <c r="F15" s="14" t="s">
        <v>35</v>
      </c>
      <c r="G15" s="23"/>
      <c r="H15" s="23"/>
      <c r="I15" s="23"/>
      <c r="J15" s="23"/>
      <c r="K15" s="23"/>
      <c r="L15" s="23"/>
      <c r="M15" s="23"/>
      <c r="N15" s="23"/>
      <c r="O15" s="23"/>
      <c r="P15" s="16"/>
    </row>
    <row r="16" spans="2:16" ht="15" customHeight="1">
      <c r="B16" s="24"/>
      <c r="C16" s="25"/>
      <c r="D16" s="25"/>
      <c r="E16" s="25"/>
      <c r="F16" s="26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1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0" t="s">
        <v>38</v>
      </c>
      <c r="G19" s="14"/>
      <c r="H19" s="14"/>
      <c r="I19" s="31"/>
      <c r="K19" s="15" t="s">
        <v>39</v>
      </c>
      <c r="L19" s="30" t="s">
        <v>40</v>
      </c>
      <c r="M19" s="28"/>
      <c r="O19" s="14"/>
      <c r="P19" s="22"/>
    </row>
    <row r="20" spans="2:16" ht="15" customHeight="1">
      <c r="B20" s="19" t="str">
        <f>'Day 2'!B20</f>
        <v>LAST 24 HOURS</v>
      </c>
      <c r="C20" s="15"/>
      <c r="D20" s="18" t="s">
        <v>41</v>
      </c>
      <c r="E20" s="15"/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tr">
        <f>'Day 2'!B21</f>
        <v>AVE BACKGROUND</v>
      </c>
      <c r="C21" s="19"/>
      <c r="D21" s="30" t="s">
        <v>43</v>
      </c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tr">
        <f>'Day 2'!B22</f>
        <v>MAX CONN GAS</v>
      </c>
      <c r="C22" s="19"/>
      <c r="D22" s="18" t="s">
        <v>20</v>
      </c>
      <c r="E22" s="14"/>
      <c r="F22" s="14"/>
      <c r="G22" s="14"/>
      <c r="H22" s="14"/>
      <c r="I22" s="14"/>
      <c r="J22" s="14"/>
      <c r="K22" s="15" t="s">
        <v>44</v>
      </c>
      <c r="L22" s="30" t="s">
        <v>20</v>
      </c>
      <c r="M22" s="14"/>
      <c r="N22" s="14"/>
      <c r="O22" s="14"/>
      <c r="P22" s="22"/>
    </row>
    <row r="23" spans="2:16" ht="15" customHeight="1">
      <c r="B23" s="19" t="s">
        <v>45</v>
      </c>
      <c r="C23" s="19"/>
      <c r="D23" s="18" t="s">
        <v>20</v>
      </c>
      <c r="E23" s="14"/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8" t="s">
        <v>49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8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34" t="s">
        <v>52</v>
      </c>
      <c r="C26" s="25"/>
      <c r="D26" s="25" t="s">
        <v>51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</row>
    <row r="27" ht="15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30" t="s">
        <v>20</v>
      </c>
      <c r="F29" s="14"/>
      <c r="G29" s="14"/>
      <c r="H29" s="14"/>
      <c r="I29" s="14"/>
      <c r="J29" s="14"/>
      <c r="K29" s="15" t="s">
        <v>55</v>
      </c>
      <c r="L29" s="30" t="s">
        <v>20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30" t="s">
        <v>20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30" t="s">
        <v>20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15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20</v>
      </c>
      <c r="E38" s="15" t="s">
        <v>60</v>
      </c>
      <c r="F38" s="37" t="s">
        <v>20</v>
      </c>
      <c r="H38" s="15" t="s">
        <v>61</v>
      </c>
      <c r="I38" s="38" t="s">
        <v>20</v>
      </c>
      <c r="J38" s="15" t="s">
        <v>62</v>
      </c>
      <c r="K38" s="18" t="s">
        <v>20</v>
      </c>
      <c r="L38" s="15" t="s">
        <v>63</v>
      </c>
      <c r="M38" s="18" t="s">
        <v>20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2</v>
      </c>
      <c r="E39" s="15" t="s">
        <v>65</v>
      </c>
      <c r="F39" s="39" t="s">
        <v>66</v>
      </c>
      <c r="G39" s="14"/>
      <c r="H39" s="15" t="s">
        <v>67</v>
      </c>
      <c r="I39" s="40" t="s">
        <v>68</v>
      </c>
      <c r="J39" s="15" t="s">
        <v>69</v>
      </c>
      <c r="K39" s="18" t="s">
        <v>20</v>
      </c>
      <c r="L39" s="15" t="s">
        <v>70</v>
      </c>
      <c r="M39" s="41">
        <v>756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18">
        <v>1200</v>
      </c>
      <c r="E40" s="15" t="s">
        <v>72</v>
      </c>
      <c r="F40" s="18" t="s">
        <v>20</v>
      </c>
      <c r="G40" s="14"/>
      <c r="H40" s="15" t="s">
        <v>33</v>
      </c>
      <c r="I40" s="37" t="s">
        <v>20</v>
      </c>
      <c r="J40" s="33"/>
      <c r="K40" s="18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3</v>
      </c>
      <c r="E41" s="15" t="s">
        <v>65</v>
      </c>
      <c r="F41" s="37" t="s">
        <v>66</v>
      </c>
      <c r="G41" s="14"/>
      <c r="H41" s="15" t="s">
        <v>67</v>
      </c>
      <c r="I41" s="37" t="s">
        <v>68</v>
      </c>
      <c r="J41" s="15" t="s">
        <v>69</v>
      </c>
      <c r="K41" s="18" t="s">
        <v>20</v>
      </c>
      <c r="L41" s="15" t="s">
        <v>70</v>
      </c>
      <c r="M41" s="18">
        <v>1956</v>
      </c>
      <c r="N41" s="18"/>
      <c r="O41" s="37"/>
      <c r="P41" s="22"/>
      <c r="S41" s="5"/>
    </row>
    <row r="42" spans="2:16" ht="15" customHeight="1">
      <c r="B42" s="13" t="s">
        <v>71</v>
      </c>
      <c r="C42" s="32"/>
      <c r="D42" s="30">
        <v>1039</v>
      </c>
      <c r="E42" s="15" t="s">
        <v>72</v>
      </c>
      <c r="F42" s="30">
        <v>15</v>
      </c>
      <c r="G42" s="14"/>
      <c r="H42" s="15" t="s">
        <v>33</v>
      </c>
      <c r="I42" s="43" t="s">
        <v>75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 t="s">
        <v>20</v>
      </c>
      <c r="E43" s="25"/>
      <c r="F43" s="46"/>
      <c r="G43" s="47"/>
      <c r="H43" s="48" t="s">
        <v>77</v>
      </c>
      <c r="I43" s="46" t="s">
        <v>20</v>
      </c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">
        <v>80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40612</v>
      </c>
      <c r="F52" s="57">
        <f>IF(ISBLANK(M7),"",M7)</f>
        <v>0.20833333333333334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3.5" customHeight="1">
      <c r="D53" s="2" t="s">
        <v>103</v>
      </c>
      <c r="E53" s="58" t="s">
        <v>104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40:N40"/>
    <mergeCell ref="M41:N41"/>
    <mergeCell ref="B45:P45"/>
  </mergeCells>
  <hyperlinks>
    <hyperlink ref="M5" r:id="rId1" display="lauren_manion@xtoenergy.com"/>
  </hyperlink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B31">
      <selection activeCell="F41" sqref="F41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8.57421875" style="0" customWidth="1"/>
    <col min="5" max="5" width="11.71093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0.7109375" style="0" customWidth="1"/>
    <col min="13" max="13" width="9.710937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10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40621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10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279</v>
      </c>
      <c r="E11" s="14"/>
      <c r="F11" s="14"/>
      <c r="G11" s="14"/>
      <c r="H11" s="15" t="s">
        <v>19</v>
      </c>
      <c r="I11" s="14" t="s">
        <v>280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9'!D12</f>
        <v>39.4858206, -80.3492718</v>
      </c>
      <c r="E12" s="14"/>
      <c r="F12" s="14"/>
      <c r="G12" s="14"/>
      <c r="H12" s="15" t="s">
        <v>25</v>
      </c>
      <c r="I12" s="14" t="str">
        <f>'Day 9'!I12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10</v>
      </c>
      <c r="E13" s="14"/>
      <c r="F13" s="14"/>
      <c r="H13" s="49" t="s">
        <v>30</v>
      </c>
      <c r="I13" s="32">
        <f>IF(ISBLANK('Day 1'!I13),"",'Day 1'!I13+Q1-1)</f>
        <v>14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121</v>
      </c>
      <c r="G14" s="14"/>
      <c r="H14" s="14"/>
      <c r="I14" s="14"/>
      <c r="J14" s="14"/>
      <c r="K14" s="14"/>
      <c r="L14" s="15" t="s">
        <v>33</v>
      </c>
      <c r="M14" s="14" t="s">
        <v>141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281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282</v>
      </c>
      <c r="G19" s="14"/>
      <c r="H19" s="14"/>
      <c r="I19" s="31"/>
      <c r="K19" s="15" t="s">
        <v>39</v>
      </c>
      <c r="L19" s="18" t="s">
        <v>283</v>
      </c>
      <c r="M19" s="28"/>
      <c r="O19" s="14"/>
      <c r="P19" s="22"/>
    </row>
    <row r="20" spans="2:16" ht="15" customHeight="1">
      <c r="B20" s="19" t="s">
        <v>110</v>
      </c>
      <c r="C20" s="19"/>
      <c r="D20" s="18"/>
      <c r="E20" s="18" t="s">
        <v>284</v>
      </c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111</v>
      </c>
      <c r="C21" s="19"/>
      <c r="D21" s="18"/>
      <c r="E21" s="71" t="s">
        <v>262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8"/>
      <c r="E22" s="14" t="s">
        <v>262</v>
      </c>
      <c r="F22" s="14"/>
      <c r="G22" s="14"/>
      <c r="H22" s="14"/>
      <c r="I22" s="14"/>
      <c r="J22" s="14"/>
      <c r="K22" s="15" t="s">
        <v>44</v>
      </c>
      <c r="L22" s="14" t="s">
        <v>285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8"/>
      <c r="E23" s="14" t="s">
        <v>286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8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8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18"/>
      <c r="E26" s="25" t="s">
        <v>51</v>
      </c>
      <c r="F26" s="25"/>
      <c r="G26" s="25"/>
      <c r="H26" s="25"/>
      <c r="I26" s="25"/>
      <c r="J26" s="25"/>
      <c r="K26" s="47"/>
      <c r="L26" s="25"/>
      <c r="M26" s="25"/>
      <c r="N26" s="25"/>
      <c r="O26" s="25"/>
      <c r="P26" s="35"/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238</v>
      </c>
      <c r="G29" s="14"/>
      <c r="H29" s="14"/>
      <c r="I29" s="14"/>
      <c r="J29" s="14"/>
      <c r="K29" s="15" t="s">
        <v>55</v>
      </c>
      <c r="L29" t="s">
        <v>287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t="s">
        <v>266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191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288</v>
      </c>
      <c r="E38" s="15" t="s">
        <v>60</v>
      </c>
      <c r="F38" s="18">
        <v>45</v>
      </c>
      <c r="G38" s="30"/>
      <c r="H38" s="15" t="s">
        <v>61</v>
      </c>
      <c r="I38" s="18">
        <v>2600</v>
      </c>
      <c r="J38" s="15" t="s">
        <v>62</v>
      </c>
      <c r="K38" s="18">
        <v>106</v>
      </c>
      <c r="L38" s="15" t="s">
        <v>63</v>
      </c>
      <c r="M38" s="18" t="s">
        <v>289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5</v>
      </c>
      <c r="E39" s="15" t="s">
        <v>65</v>
      </c>
      <c r="F39" s="37" t="s">
        <v>209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42" t="s">
        <v>177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70">
        <v>902</v>
      </c>
      <c r="E40" s="15" t="s">
        <v>72</v>
      </c>
      <c r="F40" s="70">
        <v>51.8</v>
      </c>
      <c r="G40" s="18"/>
      <c r="H40" s="15" t="s">
        <v>33</v>
      </c>
      <c r="I40" s="70" t="s">
        <v>290</v>
      </c>
      <c r="J40" s="33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6</v>
      </c>
      <c r="E41" s="15" t="s">
        <v>65</v>
      </c>
      <c r="F41" s="37" t="s">
        <v>291</v>
      </c>
      <c r="G41" s="18"/>
      <c r="H41" s="15" t="s">
        <v>67</v>
      </c>
      <c r="I41" s="18" t="s">
        <v>135</v>
      </c>
      <c r="J41" s="15" t="s">
        <v>69</v>
      </c>
      <c r="K41" s="72" t="s">
        <v>292</v>
      </c>
      <c r="L41" s="15" t="s">
        <v>70</v>
      </c>
      <c r="M41" s="42" t="s">
        <v>293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294</v>
      </c>
      <c r="E42" s="15" t="s">
        <v>72</v>
      </c>
      <c r="F42" s="18">
        <v>1.5</v>
      </c>
      <c r="G42" s="18"/>
      <c r="H42" s="15" t="s">
        <v>33</v>
      </c>
      <c r="I42" s="18" t="s">
        <v>295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21" customHeight="1">
      <c r="I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9'!D46</f>
        <v>Oil based mud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296</v>
      </c>
      <c r="D47" s="15" t="s">
        <v>82</v>
      </c>
      <c r="E47" s="50" t="s">
        <v>246</v>
      </c>
      <c r="F47" s="15" t="s">
        <v>83</v>
      </c>
      <c r="G47" s="50" t="s">
        <v>297</v>
      </c>
      <c r="H47" s="15" t="s">
        <v>84</v>
      </c>
      <c r="I47" s="50" t="s">
        <v>215</v>
      </c>
      <c r="J47" s="15" t="s">
        <v>85</v>
      </c>
      <c r="K47" s="50" t="s">
        <v>298</v>
      </c>
      <c r="L47" s="15" t="s">
        <v>86</v>
      </c>
      <c r="M47" s="51" t="s">
        <v>299</v>
      </c>
      <c r="N47" s="15" t="s">
        <v>87</v>
      </c>
      <c r="O47" s="50" t="s">
        <v>275</v>
      </c>
      <c r="P47" s="52"/>
    </row>
    <row r="48" spans="2:16" ht="15" customHeight="1">
      <c r="B48" s="49" t="s">
        <v>88</v>
      </c>
      <c r="C48" s="50" t="s">
        <v>219</v>
      </c>
      <c r="D48" s="15" t="s">
        <v>89</v>
      </c>
      <c r="E48" s="50"/>
      <c r="F48" s="15" t="s">
        <v>90</v>
      </c>
      <c r="G48" s="50" t="s">
        <v>300</v>
      </c>
      <c r="H48" s="15" t="s">
        <v>91</v>
      </c>
      <c r="I48" s="50" t="s">
        <v>221</v>
      </c>
      <c r="J48" s="15" t="s">
        <v>92</v>
      </c>
      <c r="K48" s="50" t="s">
        <v>222</v>
      </c>
      <c r="L48" s="15" t="s">
        <v>93</v>
      </c>
      <c r="M48" s="51" t="s">
        <v>301</v>
      </c>
      <c r="N48" s="15" t="s">
        <v>94</v>
      </c>
      <c r="O48" s="50" t="s">
        <v>302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246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40621</v>
      </c>
      <c r="F52" s="57" t="str">
        <f>M7</f>
        <v>5:00am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9'!E53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30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0:C20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33">
      <selection activeCell="E53" sqref="E53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8.57421875" style="0" customWidth="1"/>
    <col min="5" max="5" width="11.71093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0.7109375" style="0" customWidth="1"/>
    <col min="13" max="13" width="9.710937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11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40622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11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303</v>
      </c>
      <c r="E11" s="14"/>
      <c r="F11" s="14"/>
      <c r="G11" s="14"/>
      <c r="H11" s="15" t="s">
        <v>19</v>
      </c>
      <c r="I11" s="14" t="s">
        <v>304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9'!D12</f>
        <v>39.4858206, -80.3492718</v>
      </c>
      <c r="E12" s="14"/>
      <c r="F12" s="14"/>
      <c r="G12" s="14"/>
      <c r="H12" s="15" t="s">
        <v>25</v>
      </c>
      <c r="I12" s="14" t="str">
        <f>'Day 9'!I12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11</v>
      </c>
      <c r="E13" s="14"/>
      <c r="F13" s="14"/>
      <c r="H13" s="49" t="s">
        <v>30</v>
      </c>
      <c r="I13" s="32">
        <f>IF(ISBLANK('Day 1'!I13),"",'Day 1'!I13+Q1-1)</f>
        <v>15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121</v>
      </c>
      <c r="G14" s="14"/>
      <c r="H14" s="14"/>
      <c r="I14" s="14"/>
      <c r="J14" s="14"/>
      <c r="K14" s="14"/>
      <c r="L14" s="15" t="s">
        <v>33</v>
      </c>
      <c r="M14" s="14" t="s">
        <v>305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306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18" t="s">
        <v>307</v>
      </c>
      <c r="M19" s="28"/>
      <c r="O19" s="14"/>
      <c r="P19" s="22"/>
    </row>
    <row r="20" spans="2:16" ht="15" customHeight="1">
      <c r="B20" s="19" t="s">
        <v>110</v>
      </c>
      <c r="C20" s="19"/>
      <c r="D20" s="18"/>
      <c r="E20" s="18" t="s">
        <v>308</v>
      </c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111</v>
      </c>
      <c r="C21" s="19"/>
      <c r="D21" s="18"/>
      <c r="E21" s="71" t="s">
        <v>309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8"/>
      <c r="E22" s="14" t="s">
        <v>310</v>
      </c>
      <c r="F22" s="14"/>
      <c r="G22" s="14"/>
      <c r="H22" s="14"/>
      <c r="I22" s="14"/>
      <c r="J22" s="14"/>
      <c r="K22" s="15" t="s">
        <v>44</v>
      </c>
      <c r="L22" s="14" t="s">
        <v>113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8"/>
      <c r="E23" s="14" t="s">
        <v>311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8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8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18"/>
      <c r="E26" s="25" t="s">
        <v>51</v>
      </c>
      <c r="F26" s="25"/>
      <c r="G26" s="25"/>
      <c r="H26" s="25"/>
      <c r="I26" s="25"/>
      <c r="J26" s="25"/>
      <c r="K26" s="47"/>
      <c r="L26" s="25"/>
      <c r="M26" s="25"/>
      <c r="N26" s="25"/>
      <c r="O26" s="25"/>
      <c r="P26" s="35"/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238</v>
      </c>
      <c r="G29" s="14"/>
      <c r="H29" s="14"/>
      <c r="I29" s="14"/>
      <c r="J29" s="14"/>
      <c r="K29" s="15" t="s">
        <v>55</v>
      </c>
      <c r="L29" t="s">
        <v>312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t="s">
        <v>313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 t="s">
        <v>314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315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t="s">
        <v>316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 t="s">
        <v>317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>
        <v>10</v>
      </c>
      <c r="E38" s="15" t="s">
        <v>60</v>
      </c>
      <c r="F38" s="18" t="s">
        <v>173</v>
      </c>
      <c r="G38" s="30"/>
      <c r="H38" s="15" t="s">
        <v>61</v>
      </c>
      <c r="I38" s="18">
        <v>2600</v>
      </c>
      <c r="J38" s="15" t="s">
        <v>62</v>
      </c>
      <c r="K38" s="18">
        <v>111</v>
      </c>
      <c r="L38" s="15" t="s">
        <v>63</v>
      </c>
      <c r="M38" s="85" t="s">
        <v>318</v>
      </c>
      <c r="N38" s="85"/>
      <c r="O38" s="85"/>
      <c r="P38" s="22"/>
      <c r="S38" s="5"/>
    </row>
    <row r="39" spans="2:19" ht="15" customHeight="1">
      <c r="B39" s="13" t="s">
        <v>64</v>
      </c>
      <c r="C39" s="14"/>
      <c r="D39" s="18">
        <v>5</v>
      </c>
      <c r="E39" s="15" t="s">
        <v>65</v>
      </c>
      <c r="F39" s="37" t="s">
        <v>209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42" t="s">
        <v>177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70">
        <v>902</v>
      </c>
      <c r="E40" s="15" t="s">
        <v>72</v>
      </c>
      <c r="F40" s="70">
        <v>51.8</v>
      </c>
      <c r="G40" s="18"/>
      <c r="H40" s="15" t="s">
        <v>33</v>
      </c>
      <c r="I40" s="70" t="s">
        <v>290</v>
      </c>
      <c r="J40" s="33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6</v>
      </c>
      <c r="E41" s="15" t="s">
        <v>65</v>
      </c>
      <c r="F41" s="37" t="s">
        <v>291</v>
      </c>
      <c r="G41" s="18"/>
      <c r="H41" s="15" t="s">
        <v>67</v>
      </c>
      <c r="I41" s="18" t="s">
        <v>135</v>
      </c>
      <c r="J41" s="15" t="s">
        <v>69</v>
      </c>
      <c r="K41" s="72" t="s">
        <v>292</v>
      </c>
      <c r="L41" s="15" t="s">
        <v>70</v>
      </c>
      <c r="M41" s="42" t="s">
        <v>293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319</v>
      </c>
      <c r="E42" s="15" t="s">
        <v>72</v>
      </c>
      <c r="F42" s="18">
        <v>19.5</v>
      </c>
      <c r="G42" s="18"/>
      <c r="H42" s="15" t="s">
        <v>33</v>
      </c>
      <c r="I42" s="18" t="s">
        <v>320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21" customHeight="1">
      <c r="I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9'!D46</f>
        <v>Oil based mud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321</v>
      </c>
      <c r="D47" s="15" t="s">
        <v>82</v>
      </c>
      <c r="E47" s="50" t="s">
        <v>322</v>
      </c>
      <c r="F47" s="15" t="s">
        <v>83</v>
      </c>
      <c r="G47" s="50" t="s">
        <v>323</v>
      </c>
      <c r="H47" s="15" t="s">
        <v>84</v>
      </c>
      <c r="I47" s="50" t="s">
        <v>324</v>
      </c>
      <c r="J47" s="15" t="s">
        <v>85</v>
      </c>
      <c r="K47" s="50" t="s">
        <v>325</v>
      </c>
      <c r="L47" s="15" t="s">
        <v>86</v>
      </c>
      <c r="M47" s="51" t="s">
        <v>326</v>
      </c>
      <c r="N47" s="15" t="s">
        <v>87</v>
      </c>
      <c r="O47" s="50" t="s">
        <v>327</v>
      </c>
      <c r="P47" s="52"/>
    </row>
    <row r="48" spans="2:16" ht="15" customHeight="1">
      <c r="B48" s="49" t="s">
        <v>88</v>
      </c>
      <c r="C48" s="50" t="s">
        <v>328</v>
      </c>
      <c r="D48" s="15" t="s">
        <v>89</v>
      </c>
      <c r="E48" s="50"/>
      <c r="F48" s="15" t="s">
        <v>90</v>
      </c>
      <c r="G48" s="50" t="s">
        <v>329</v>
      </c>
      <c r="H48" s="15" t="s">
        <v>91</v>
      </c>
      <c r="I48" s="50" t="s">
        <v>330</v>
      </c>
      <c r="J48" s="15" t="s">
        <v>92</v>
      </c>
      <c r="K48" s="50" t="s">
        <v>253</v>
      </c>
      <c r="L48" s="15" t="s">
        <v>93</v>
      </c>
      <c r="M48" s="51" t="s">
        <v>331</v>
      </c>
      <c r="N48" s="15" t="s">
        <v>94</v>
      </c>
      <c r="O48" s="50" t="s">
        <v>278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322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40622</v>
      </c>
      <c r="F52" s="57" t="str">
        <f>M7</f>
        <v>5:00am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9'!E53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30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0:C20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22">
      <selection activeCell="M38" sqref="M38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574218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9.7109375" style="0" customWidth="1"/>
    <col min="13" max="13" width="11.710937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12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40623</v>
      </c>
      <c r="N6" s="67"/>
      <c r="O6" s="67"/>
    </row>
    <row r="7" spans="12:15" ht="15" customHeight="1">
      <c r="L7" s="2" t="s">
        <v>11</v>
      </c>
      <c r="M7" s="8">
        <v>0.20833333333333334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12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332</v>
      </c>
      <c r="E11" s="14"/>
      <c r="F11" s="14"/>
      <c r="G11" s="14"/>
      <c r="H11" s="15" t="s">
        <v>19</v>
      </c>
      <c r="I11" s="14" t="s">
        <v>333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9'!D12</f>
        <v>39.4858206, -80.3492718</v>
      </c>
      <c r="E12" s="14"/>
      <c r="F12" s="14"/>
      <c r="G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12</v>
      </c>
      <c r="E13" s="14"/>
      <c r="F13" s="14"/>
      <c r="H13" s="49" t="s">
        <v>30</v>
      </c>
      <c r="I13" s="32">
        <f>IF(ISBLANK('Day 1'!I13),"",'Day 1'!I13+Q1-1)</f>
        <v>16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121</v>
      </c>
      <c r="G14" s="14"/>
      <c r="H14" s="14"/>
      <c r="I14" s="14"/>
      <c r="J14" s="14"/>
      <c r="K14" s="14"/>
      <c r="L14" s="15" t="s">
        <v>33</v>
      </c>
      <c r="M14" s="14" t="s">
        <v>334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t="s">
        <v>335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336</v>
      </c>
      <c r="G19" s="14"/>
      <c r="H19" s="14"/>
      <c r="I19" s="31"/>
      <c r="K19" s="15" t="s">
        <v>39</v>
      </c>
      <c r="L19" s="86" t="s">
        <v>337</v>
      </c>
      <c r="M19" s="28"/>
      <c r="O19" s="14"/>
      <c r="P19" s="22"/>
    </row>
    <row r="20" spans="2:16" ht="15" customHeight="1">
      <c r="B20" s="19" t="s">
        <v>110</v>
      </c>
      <c r="C20" s="15"/>
      <c r="D20" s="32"/>
      <c r="E20" s="18" t="s">
        <v>338</v>
      </c>
      <c r="F20" s="32"/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">
        <v>111</v>
      </c>
      <c r="C21" s="19"/>
      <c r="D21" s="14"/>
      <c r="E21" s="32" t="s">
        <v>339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4"/>
      <c r="E22" s="14" t="s">
        <v>340</v>
      </c>
      <c r="F22" s="14"/>
      <c r="G22" s="14"/>
      <c r="H22" s="14"/>
      <c r="I22" s="14"/>
      <c r="J22" s="14"/>
      <c r="K22" s="15" t="s">
        <v>44</v>
      </c>
      <c r="L22" s="14" t="s">
        <v>113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/>
      <c r="E23" s="86" t="s">
        <v>341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3" t="s">
        <v>48</v>
      </c>
      <c r="C24" s="14"/>
      <c r="D24" s="14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4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/>
      <c r="E26" s="25" t="s">
        <v>51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238</v>
      </c>
      <c r="G29" s="14"/>
      <c r="H29" s="14"/>
      <c r="I29" s="14"/>
      <c r="J29" s="14"/>
      <c r="K29" s="15" t="s">
        <v>55</v>
      </c>
      <c r="L29" t="s">
        <v>342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266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 t="s">
        <v>314</v>
      </c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 t="s">
        <v>315</v>
      </c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t="s">
        <v>316</v>
      </c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25" t="s">
        <v>317</v>
      </c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 t="s">
        <v>343</v>
      </c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D38" s="18">
        <v>10</v>
      </c>
      <c r="E38" s="15" t="s">
        <v>60</v>
      </c>
      <c r="F38" s="18">
        <v>40</v>
      </c>
      <c r="H38" s="15" t="s">
        <v>61</v>
      </c>
      <c r="I38" s="30">
        <v>3100</v>
      </c>
      <c r="J38" s="15" t="s">
        <v>62</v>
      </c>
      <c r="K38" s="18">
        <v>113</v>
      </c>
      <c r="L38" s="15" t="s">
        <v>63</v>
      </c>
      <c r="M38" s="78" t="s">
        <v>344</v>
      </c>
      <c r="N38" s="78"/>
      <c r="O38" s="78"/>
      <c r="P38" s="22"/>
      <c r="S38" s="5"/>
    </row>
    <row r="39" spans="2:19" ht="15" customHeight="1">
      <c r="B39" s="13" t="s">
        <v>64</v>
      </c>
      <c r="C39" s="14"/>
      <c r="D39" s="18">
        <v>5</v>
      </c>
      <c r="E39" s="15" t="s">
        <v>65</v>
      </c>
      <c r="F39" s="37" t="s">
        <v>209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42" t="s">
        <v>269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70">
        <v>902</v>
      </c>
      <c r="E40" s="15" t="s">
        <v>72</v>
      </c>
      <c r="F40" s="70">
        <v>51.8</v>
      </c>
      <c r="G40" s="18"/>
      <c r="H40" s="15" t="s">
        <v>33</v>
      </c>
      <c r="I40" s="70" t="s">
        <v>290</v>
      </c>
      <c r="J40" s="33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6</v>
      </c>
      <c r="E41" s="15" t="s">
        <v>65</v>
      </c>
      <c r="F41" s="37" t="s">
        <v>291</v>
      </c>
      <c r="G41" s="18"/>
      <c r="H41" s="15" t="s">
        <v>67</v>
      </c>
      <c r="I41" s="18" t="s">
        <v>135</v>
      </c>
      <c r="J41" s="15" t="s">
        <v>69</v>
      </c>
      <c r="K41" s="72" t="s">
        <v>292</v>
      </c>
      <c r="L41" s="15" t="s">
        <v>70</v>
      </c>
      <c r="M41" s="42" t="s">
        <v>345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346</v>
      </c>
      <c r="E42" s="15" t="s">
        <v>72</v>
      </c>
      <c r="F42" s="18">
        <v>36.7</v>
      </c>
      <c r="G42" s="14"/>
      <c r="H42" s="15" t="s">
        <v>33</v>
      </c>
      <c r="I42" s="37" t="s">
        <v>347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7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">
        <v>211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348</v>
      </c>
      <c r="D47" s="15" t="s">
        <v>82</v>
      </c>
      <c r="E47" s="50" t="s">
        <v>322</v>
      </c>
      <c r="F47" s="15" t="s">
        <v>83</v>
      </c>
      <c r="G47" s="50" t="s">
        <v>297</v>
      </c>
      <c r="H47" s="15" t="s">
        <v>84</v>
      </c>
      <c r="I47" s="50" t="s">
        <v>349</v>
      </c>
      <c r="J47" s="15" t="s">
        <v>85</v>
      </c>
      <c r="K47" s="50" t="s">
        <v>298</v>
      </c>
      <c r="L47" s="15" t="s">
        <v>86</v>
      </c>
      <c r="M47" s="51" t="s">
        <v>350</v>
      </c>
      <c r="N47" s="15" t="s">
        <v>87</v>
      </c>
      <c r="O47" s="50" t="s">
        <v>351</v>
      </c>
      <c r="P47" s="52"/>
    </row>
    <row r="48" spans="2:16" ht="15" customHeight="1">
      <c r="B48" s="49" t="s">
        <v>88</v>
      </c>
      <c r="C48" s="50" t="s">
        <v>352</v>
      </c>
      <c r="D48" s="15" t="s">
        <v>89</v>
      </c>
      <c r="E48" s="50"/>
      <c r="F48" s="15" t="s">
        <v>90</v>
      </c>
      <c r="G48" s="50" t="s">
        <v>353</v>
      </c>
      <c r="H48" s="15" t="s">
        <v>91</v>
      </c>
      <c r="I48" s="50" t="s">
        <v>354</v>
      </c>
      <c r="J48" s="15" t="s">
        <v>92</v>
      </c>
      <c r="K48" s="50" t="s">
        <v>355</v>
      </c>
      <c r="L48" s="15" t="s">
        <v>93</v>
      </c>
      <c r="M48" s="51" t="s">
        <v>356</v>
      </c>
      <c r="N48" s="15" t="s">
        <v>94</v>
      </c>
      <c r="O48" s="50" t="s">
        <v>357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322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40623</v>
      </c>
      <c r="F52" s="57">
        <f>M7</f>
        <v>0.20833333333333334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9'!E53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28">
      <selection activeCell="I42" sqref="I42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8515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13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40624</v>
      </c>
      <c r="N6" s="67"/>
      <c r="O6" s="67"/>
    </row>
    <row r="7" spans="12:15" ht="15" customHeight="1">
      <c r="L7" s="2" t="s">
        <v>11</v>
      </c>
      <c r="M7" s="8">
        <f>'Day 12'!M7</f>
        <v>0.20833333333333334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13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358</v>
      </c>
      <c r="E11" s="14"/>
      <c r="F11" s="14"/>
      <c r="G11" s="14"/>
      <c r="H11" s="15" t="s">
        <v>19</v>
      </c>
      <c r="I11" s="14" t="s">
        <v>359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12'!D12</f>
        <v>39.4858206, -80.3492718</v>
      </c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13</v>
      </c>
      <c r="E13" s="14"/>
      <c r="F13" s="14"/>
      <c r="H13" s="49" t="s">
        <v>30</v>
      </c>
      <c r="I13" s="32">
        <f>IF(ISBLANK('Day 1'!I13),"",'Day 1'!I13+Q1-1)</f>
        <v>17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360</v>
      </c>
      <c r="G14" s="14"/>
      <c r="H14" s="14"/>
      <c r="I14" s="14"/>
      <c r="J14" s="14"/>
      <c r="K14" s="14"/>
      <c r="L14" s="15" t="s">
        <v>33</v>
      </c>
      <c r="M14" s="14" t="s">
        <v>361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362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 t="s">
        <v>363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364</v>
      </c>
      <c r="G19" s="14"/>
      <c r="H19" s="14"/>
      <c r="I19" s="31"/>
      <c r="K19" s="15" t="s">
        <v>39</v>
      </c>
      <c r="L19" s="71" t="s">
        <v>365</v>
      </c>
      <c r="M19" s="28"/>
      <c r="O19" s="14"/>
      <c r="P19" s="22"/>
    </row>
    <row r="20" spans="2:16" ht="15" customHeight="1">
      <c r="B20" s="19" t="s">
        <v>110</v>
      </c>
      <c r="C20" s="15"/>
      <c r="D20" s="32"/>
      <c r="E20" s="33" t="s">
        <v>366</v>
      </c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111</v>
      </c>
      <c r="C21" s="19"/>
      <c r="D21" s="14"/>
      <c r="E21" s="32" t="s">
        <v>367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4"/>
      <c r="E22" s="14" t="s">
        <v>368</v>
      </c>
      <c r="F22" s="14"/>
      <c r="G22" s="14"/>
      <c r="H22" s="14"/>
      <c r="I22" s="14"/>
      <c r="J22" s="14"/>
      <c r="K22" s="15" t="s">
        <v>44</v>
      </c>
      <c r="L22" s="14" t="s">
        <v>369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/>
      <c r="E23" s="86" t="s">
        <v>370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3" t="s">
        <v>48</v>
      </c>
      <c r="C24" s="14"/>
      <c r="D24" s="14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4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371</v>
      </c>
      <c r="C26" s="25"/>
      <c r="D26" s="25"/>
      <c r="E26" s="25" t="s">
        <v>51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238</v>
      </c>
      <c r="G29" s="14"/>
      <c r="H29" s="14"/>
      <c r="I29" s="14"/>
      <c r="J29" s="14"/>
      <c r="K29" s="15" t="s">
        <v>55</v>
      </c>
      <c r="L29" t="s">
        <v>372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313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 t="s">
        <v>314</v>
      </c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 t="s">
        <v>315</v>
      </c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t="s">
        <v>316</v>
      </c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25" t="s">
        <v>317</v>
      </c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 t="s">
        <v>373</v>
      </c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288</v>
      </c>
      <c r="E38" s="15" t="s">
        <v>60</v>
      </c>
      <c r="F38" s="18">
        <v>50</v>
      </c>
      <c r="H38" s="15" t="s">
        <v>61</v>
      </c>
      <c r="I38" s="30">
        <v>3600</v>
      </c>
      <c r="J38" s="15" t="s">
        <v>62</v>
      </c>
      <c r="K38" s="18">
        <v>112</v>
      </c>
      <c r="L38" s="15" t="s">
        <v>63</v>
      </c>
      <c r="M38" s="18" t="s">
        <v>374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5</v>
      </c>
      <c r="E39" s="15" t="s">
        <v>65</v>
      </c>
      <c r="F39" s="37" t="s">
        <v>209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42" t="s">
        <v>269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70">
        <v>902</v>
      </c>
      <c r="E40" s="15" t="s">
        <v>72</v>
      </c>
      <c r="F40" s="70">
        <v>51.8</v>
      </c>
      <c r="G40" s="14"/>
      <c r="H40" s="15" t="s">
        <v>33</v>
      </c>
      <c r="I40" s="70" t="s">
        <v>290</v>
      </c>
      <c r="J40" s="33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6</v>
      </c>
      <c r="E41" s="15" t="s">
        <v>65</v>
      </c>
      <c r="F41" s="37" t="s">
        <v>291</v>
      </c>
      <c r="G41" s="14"/>
      <c r="H41" s="15" t="s">
        <v>67</v>
      </c>
      <c r="I41" s="18" t="s">
        <v>135</v>
      </c>
      <c r="J41" s="15" t="s">
        <v>69</v>
      </c>
      <c r="K41" s="72" t="s">
        <v>292</v>
      </c>
      <c r="L41" s="15" t="s">
        <v>70</v>
      </c>
      <c r="M41" s="42" t="s">
        <v>345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>
        <v>3068</v>
      </c>
      <c r="E42" s="15" t="s">
        <v>72</v>
      </c>
      <c r="F42" s="18">
        <v>49.3</v>
      </c>
      <c r="G42" s="14"/>
      <c r="H42" s="15" t="s">
        <v>33</v>
      </c>
      <c r="I42" s="18" t="s">
        <v>137</v>
      </c>
      <c r="J42" s="14"/>
      <c r="K42" s="18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 t="s">
        <v>375</v>
      </c>
      <c r="E43" s="25"/>
      <c r="F43" s="45"/>
      <c r="G43" s="47"/>
      <c r="H43" s="48" t="s">
        <v>77</v>
      </c>
      <c r="I43" s="45"/>
      <c r="J43" s="25"/>
      <c r="K43" s="45"/>
      <c r="L43" s="25"/>
      <c r="M43" s="25"/>
      <c r="N43" s="25"/>
      <c r="O43" s="25"/>
      <c r="P43" s="27"/>
    </row>
    <row r="44" ht="21" customHeight="1">
      <c r="K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12'!D46</f>
        <v>Oil based mud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376</v>
      </c>
      <c r="D47" s="15" t="s">
        <v>82</v>
      </c>
      <c r="E47" s="50" t="s">
        <v>377</v>
      </c>
      <c r="F47" s="15" t="s">
        <v>83</v>
      </c>
      <c r="G47" s="50" t="s">
        <v>378</v>
      </c>
      <c r="H47" s="15" t="s">
        <v>84</v>
      </c>
      <c r="I47" s="50" t="s">
        <v>379</v>
      </c>
      <c r="J47" s="15" t="s">
        <v>85</v>
      </c>
      <c r="K47" s="50" t="s">
        <v>380</v>
      </c>
      <c r="L47" s="15" t="s">
        <v>86</v>
      </c>
      <c r="M47" s="51" t="s">
        <v>381</v>
      </c>
      <c r="N47" s="15" t="s">
        <v>87</v>
      </c>
      <c r="O47" s="50" t="s">
        <v>351</v>
      </c>
      <c r="P47" s="52"/>
    </row>
    <row r="48" spans="2:16" ht="15" customHeight="1">
      <c r="B48" s="49" t="s">
        <v>88</v>
      </c>
      <c r="C48" s="50" t="s">
        <v>328</v>
      </c>
      <c r="D48" s="15" t="s">
        <v>89</v>
      </c>
      <c r="E48" s="50"/>
      <c r="F48" s="15" t="s">
        <v>90</v>
      </c>
      <c r="G48" s="50" t="s">
        <v>382</v>
      </c>
      <c r="H48" s="15" t="s">
        <v>91</v>
      </c>
      <c r="I48" s="50" t="s">
        <v>383</v>
      </c>
      <c r="J48" s="15" t="s">
        <v>92</v>
      </c>
      <c r="K48" s="50" t="s">
        <v>222</v>
      </c>
      <c r="L48" s="15" t="s">
        <v>93</v>
      </c>
      <c r="M48" s="51" t="s">
        <v>384</v>
      </c>
      <c r="N48" s="15" t="s">
        <v>94</v>
      </c>
      <c r="O48" s="50" t="s">
        <v>224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377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40624</v>
      </c>
      <c r="F52" s="57">
        <f>IF(ISBLANK(M7),"",M7)</f>
        <v>0.20833333333333334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12'!E53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25">
      <selection activeCell="M38" sqref="M38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574218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14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40625</v>
      </c>
      <c r="N6" s="67"/>
      <c r="O6" s="67"/>
    </row>
    <row r="7" spans="12:15" ht="15" customHeight="1">
      <c r="L7" s="2" t="s">
        <v>11</v>
      </c>
      <c r="M7" s="8">
        <f>'Day 13'!M7</f>
        <v>0.20833333333333334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14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385</v>
      </c>
      <c r="E11" s="14"/>
      <c r="F11" s="14" t="s">
        <v>386</v>
      </c>
      <c r="G11" s="14"/>
      <c r="H11" s="15" t="s">
        <v>19</v>
      </c>
      <c r="I11" s="14" t="s">
        <v>387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13'!D12</f>
        <v>39.4858206, -80.3492718</v>
      </c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14</v>
      </c>
      <c r="E13" s="14"/>
      <c r="F13" s="14"/>
      <c r="H13" s="49" t="s">
        <v>30</v>
      </c>
      <c r="I13" s="32">
        <f>IF(ISBLANK('Day 1'!I13),"",'Day 1'!I13+Q1-1)</f>
        <v>18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388</v>
      </c>
      <c r="G14" s="14"/>
      <c r="H14" s="14"/>
      <c r="I14" s="14"/>
      <c r="J14" s="14"/>
      <c r="K14" s="14"/>
      <c r="L14" s="15" t="s">
        <v>33</v>
      </c>
      <c r="M14" s="14" t="s">
        <v>113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389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 t="s">
        <v>390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391</v>
      </c>
      <c r="G19" s="14"/>
      <c r="H19" s="14"/>
      <c r="I19" s="31"/>
      <c r="K19" s="15" t="s">
        <v>39</v>
      </c>
      <c r="L19" s="32" t="s">
        <v>392</v>
      </c>
      <c r="M19" s="28"/>
      <c r="O19" s="14"/>
      <c r="P19" s="22"/>
    </row>
    <row r="20" spans="2:16" ht="15" customHeight="1">
      <c r="B20" s="19" t="s">
        <v>110</v>
      </c>
      <c r="C20" s="15"/>
      <c r="D20" s="32" t="s">
        <v>393</v>
      </c>
      <c r="E20" s="15"/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111</v>
      </c>
      <c r="C21" s="19"/>
      <c r="D21" s="14" t="s">
        <v>368</v>
      </c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4" t="s">
        <v>394</v>
      </c>
      <c r="E22" s="14"/>
      <c r="F22" s="14"/>
      <c r="G22" s="14"/>
      <c r="H22" s="14"/>
      <c r="I22" s="14"/>
      <c r="J22" s="14"/>
      <c r="K22" s="15" t="s">
        <v>44</v>
      </c>
      <c r="L22" s="14" t="s">
        <v>395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 t="s">
        <v>396</v>
      </c>
      <c r="E23" s="14"/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3" t="s">
        <v>48</v>
      </c>
      <c r="C24" s="14"/>
      <c r="D24" s="18" t="s">
        <v>49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397</v>
      </c>
      <c r="C25" s="14"/>
      <c r="D25" s="18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34" t="s">
        <v>52</v>
      </c>
      <c r="C26" s="25"/>
      <c r="D26" s="25" t="s">
        <v>51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398</v>
      </c>
      <c r="G29" s="14"/>
      <c r="H29" s="14"/>
      <c r="I29" s="14"/>
      <c r="J29" s="14"/>
      <c r="K29" s="15" t="s">
        <v>55</v>
      </c>
      <c r="L29" t="s">
        <v>385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313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399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113</v>
      </c>
      <c r="E38" s="15" t="s">
        <v>60</v>
      </c>
      <c r="F38" s="18" t="s">
        <v>113</v>
      </c>
      <c r="H38" s="15" t="s">
        <v>61</v>
      </c>
      <c r="I38" s="18" t="s">
        <v>113</v>
      </c>
      <c r="J38" s="15" t="s">
        <v>62</v>
      </c>
      <c r="K38" s="18" t="s">
        <v>113</v>
      </c>
      <c r="L38" s="15" t="s">
        <v>63</v>
      </c>
      <c r="M38" s="72" t="s">
        <v>400</v>
      </c>
      <c r="N38" s="72"/>
      <c r="O38" s="72"/>
      <c r="P38" s="22"/>
      <c r="S38" s="5"/>
    </row>
    <row r="39" spans="2:19" ht="15" customHeight="1">
      <c r="B39" s="13" t="s">
        <v>64</v>
      </c>
      <c r="C39" s="14"/>
      <c r="D39" s="18">
        <v>5</v>
      </c>
      <c r="E39" s="15" t="s">
        <v>65</v>
      </c>
      <c r="F39" s="37" t="s">
        <v>209</v>
      </c>
      <c r="G39" s="14"/>
      <c r="H39" s="15" t="s">
        <v>67</v>
      </c>
      <c r="I39" s="70" t="s">
        <v>290</v>
      </c>
      <c r="J39" s="15" t="s">
        <v>69</v>
      </c>
      <c r="K39" s="18" t="s">
        <v>113</v>
      </c>
      <c r="L39" s="15" t="s">
        <v>70</v>
      </c>
      <c r="M39" s="42" t="s">
        <v>177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70">
        <v>902</v>
      </c>
      <c r="E40" s="15" t="s">
        <v>72</v>
      </c>
      <c r="F40" s="70">
        <v>51.8</v>
      </c>
      <c r="G40" s="14"/>
      <c r="H40" s="15" t="s">
        <v>33</v>
      </c>
      <c r="I40" s="18" t="s">
        <v>135</v>
      </c>
      <c r="J40" s="33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6</v>
      </c>
      <c r="E41" s="15" t="s">
        <v>65</v>
      </c>
      <c r="F41" s="37" t="s">
        <v>291</v>
      </c>
      <c r="G41" s="14"/>
      <c r="H41" s="15" t="s">
        <v>67</v>
      </c>
      <c r="I41" s="18"/>
      <c r="J41" s="15" t="s">
        <v>69</v>
      </c>
      <c r="K41" s="72" t="s">
        <v>292</v>
      </c>
      <c r="L41" s="15" t="s">
        <v>70</v>
      </c>
      <c r="M41" s="42" t="s">
        <v>293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401</v>
      </c>
      <c r="E42" s="15" t="s">
        <v>72</v>
      </c>
      <c r="F42" s="18">
        <v>58.8</v>
      </c>
      <c r="G42" s="14"/>
      <c r="H42" s="15" t="s">
        <v>33</v>
      </c>
      <c r="I42" s="18" t="s">
        <v>402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21" customHeight="1">
      <c r="I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13'!D46</f>
        <v>Oil based mud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tr">
        <f>'Day 13'!D47</f>
        <v>WT </v>
      </c>
      <c r="E47" s="50" t="s">
        <v>322</v>
      </c>
      <c r="F47" s="15" t="s">
        <v>83</v>
      </c>
      <c r="G47" s="50" t="s">
        <v>403</v>
      </c>
      <c r="H47" s="15" t="s">
        <v>84</v>
      </c>
      <c r="I47" s="50" t="s">
        <v>404</v>
      </c>
      <c r="J47" s="15" t="s">
        <v>85</v>
      </c>
      <c r="K47" s="50" t="s">
        <v>380</v>
      </c>
      <c r="L47" s="15" t="s">
        <v>86</v>
      </c>
      <c r="M47" s="51" t="s">
        <v>405</v>
      </c>
      <c r="N47" s="15" t="s">
        <v>87</v>
      </c>
      <c r="O47" s="50" t="s">
        <v>351</v>
      </c>
      <c r="P47" s="52"/>
    </row>
    <row r="48" spans="2:16" ht="15" customHeight="1">
      <c r="B48" s="49" t="s">
        <v>88</v>
      </c>
      <c r="C48" s="50" t="s">
        <v>406</v>
      </c>
      <c r="D48" s="15" t="s">
        <v>89</v>
      </c>
      <c r="E48" s="50"/>
      <c r="F48" s="15" t="s">
        <v>90</v>
      </c>
      <c r="G48" s="50" t="s">
        <v>407</v>
      </c>
      <c r="H48" s="15" t="s">
        <v>91</v>
      </c>
      <c r="I48" s="50" t="s">
        <v>330</v>
      </c>
      <c r="J48" s="15" t="s">
        <v>92</v>
      </c>
      <c r="K48" s="50" t="s">
        <v>253</v>
      </c>
      <c r="L48" s="15" t="s">
        <v>93</v>
      </c>
      <c r="M48" s="51" t="s">
        <v>408</v>
      </c>
      <c r="N48" s="15" t="s">
        <v>94</v>
      </c>
      <c r="O48" s="50" t="s">
        <v>409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410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40625</v>
      </c>
      <c r="F52" s="57">
        <f>IF(ISBLANK(M7),"",M7)</f>
        <v>0.20833333333333334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13'!E53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tabSelected="1" zoomScale="89" zoomScaleNormal="89" zoomScaleSheetLayoutView="75" workbookViewId="0" topLeftCell="A4">
      <selection activeCell="C10" sqref="C10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574218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15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v>40625</v>
      </c>
      <c r="N6" s="67"/>
      <c r="O6" s="67"/>
    </row>
    <row r="7" spans="12:15" ht="15" customHeight="1">
      <c r="L7" s="2" t="s">
        <v>11</v>
      </c>
      <c r="M7" s="8">
        <v>0.4375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411</v>
      </c>
      <c r="J8" s="11"/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385</v>
      </c>
      <c r="E11" s="14"/>
      <c r="F11" s="14"/>
      <c r="G11" s="14"/>
      <c r="H11" s="15" t="s">
        <v>19</v>
      </c>
      <c r="I11" s="14" t="s">
        <v>20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14'!D12</f>
        <v>39.4858206, -80.3492718</v>
      </c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15</v>
      </c>
      <c r="E13" s="14"/>
      <c r="F13" s="14"/>
      <c r="H13" s="49" t="s">
        <v>30</v>
      </c>
      <c r="I13" s="32">
        <f>IF(ISBLANK('Day 1'!I13),"",'Day 1'!I13+Q1-1)</f>
        <v>19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412</v>
      </c>
      <c r="G14" s="14"/>
      <c r="H14" s="14"/>
      <c r="I14" s="14"/>
      <c r="J14" s="14"/>
      <c r="K14" s="14"/>
      <c r="L14" s="15" t="s">
        <v>33</v>
      </c>
      <c r="M14" s="14" t="s">
        <v>20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413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20</v>
      </c>
      <c r="G19" s="14"/>
      <c r="H19" s="14"/>
      <c r="I19" s="31"/>
      <c r="K19" s="15" t="s">
        <v>39</v>
      </c>
      <c r="L19" s="32" t="s">
        <v>20</v>
      </c>
      <c r="M19" s="28"/>
      <c r="O19" s="14"/>
      <c r="P19" s="22"/>
    </row>
    <row r="20" spans="2:16" ht="15" customHeight="1">
      <c r="B20" s="19" t="s">
        <v>110</v>
      </c>
      <c r="C20" s="15"/>
      <c r="D20" s="18" t="s">
        <v>414</v>
      </c>
      <c r="E20" s="15"/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111</v>
      </c>
      <c r="C21" s="19"/>
      <c r="D21" s="14" t="s">
        <v>20</v>
      </c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4" t="s">
        <v>20</v>
      </c>
      <c r="E22" s="14"/>
      <c r="F22" s="14"/>
      <c r="G22" s="14"/>
      <c r="H22" s="14"/>
      <c r="I22" s="14"/>
      <c r="J22" s="14"/>
      <c r="K22" s="15" t="s">
        <v>415</v>
      </c>
      <c r="L22" s="14" t="s">
        <v>416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 t="s">
        <v>20</v>
      </c>
      <c r="E23" s="14"/>
      <c r="F23" s="14"/>
      <c r="G23" s="14"/>
      <c r="H23" s="14"/>
      <c r="I23" s="14"/>
      <c r="J23" s="14"/>
      <c r="K23" s="15" t="s">
        <v>417</v>
      </c>
      <c r="L23" s="14" t="s">
        <v>418</v>
      </c>
      <c r="M23" s="14"/>
      <c r="N23" s="14"/>
      <c r="O23" s="14"/>
      <c r="P23" s="22"/>
    </row>
    <row r="24" spans="2:16" ht="15" customHeight="1">
      <c r="B24" s="13" t="s">
        <v>48</v>
      </c>
      <c r="C24" s="14"/>
      <c r="D24" s="14" t="s">
        <v>49</v>
      </c>
      <c r="E24" s="14"/>
      <c r="F24" s="14"/>
      <c r="G24" s="14"/>
      <c r="H24" s="14"/>
      <c r="I24" s="14"/>
      <c r="J24" s="14"/>
      <c r="K24" s="15" t="s">
        <v>46</v>
      </c>
      <c r="L24" s="14" t="s">
        <v>47</v>
      </c>
      <c r="M24" s="14"/>
      <c r="N24" s="14"/>
      <c r="O24" s="14"/>
      <c r="P24" s="22"/>
    </row>
    <row r="25" spans="2:16" ht="15" customHeight="1">
      <c r="B25" s="13" t="s">
        <v>397</v>
      </c>
      <c r="C25" s="14"/>
      <c r="D25" s="14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 t="s">
        <v>51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398</v>
      </c>
      <c r="G29" s="14"/>
      <c r="H29" s="14"/>
      <c r="I29" s="14"/>
      <c r="J29" s="14"/>
      <c r="K29" s="15" t="s">
        <v>55</v>
      </c>
      <c r="L29" t="s">
        <v>419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420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421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113</v>
      </c>
      <c r="E38" s="15" t="s">
        <v>60</v>
      </c>
      <c r="F38" s="18" t="s">
        <v>113</v>
      </c>
      <c r="H38" s="15" t="s">
        <v>61</v>
      </c>
      <c r="I38" s="18" t="s">
        <v>113</v>
      </c>
      <c r="J38" s="15" t="s">
        <v>62</v>
      </c>
      <c r="K38" s="14" t="s">
        <v>20</v>
      </c>
      <c r="L38" s="15" t="s">
        <v>63</v>
      </c>
      <c r="M38" s="88" t="s">
        <v>422</v>
      </c>
      <c r="N38" s="88"/>
      <c r="O38" s="88"/>
      <c r="P38" s="22"/>
      <c r="S38" s="5"/>
    </row>
    <row r="39" spans="2:19" ht="15" customHeight="1">
      <c r="B39" s="13" t="s">
        <v>64</v>
      </c>
      <c r="C39" s="14"/>
      <c r="D39" s="18">
        <v>5</v>
      </c>
      <c r="E39" s="15" t="s">
        <v>65</v>
      </c>
      <c r="F39" s="37" t="s">
        <v>209</v>
      </c>
      <c r="G39" s="14"/>
      <c r="H39" s="15" t="s">
        <v>67</v>
      </c>
      <c r="I39" s="70" t="s">
        <v>135</v>
      </c>
      <c r="J39" s="15" t="s">
        <v>69</v>
      </c>
      <c r="K39" s="18" t="s">
        <v>20</v>
      </c>
      <c r="L39" s="15" t="s">
        <v>70</v>
      </c>
      <c r="M39" s="42" t="s">
        <v>177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70">
        <v>902</v>
      </c>
      <c r="E40" s="15" t="s">
        <v>72</v>
      </c>
      <c r="F40" s="70">
        <v>51.8</v>
      </c>
      <c r="G40" s="14"/>
      <c r="H40" s="15" t="s">
        <v>33</v>
      </c>
      <c r="I40" s="70" t="s">
        <v>290</v>
      </c>
      <c r="J40" s="33"/>
      <c r="K40" s="18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6</v>
      </c>
      <c r="E41" s="15" t="s">
        <v>65</v>
      </c>
      <c r="F41" s="37" t="s">
        <v>291</v>
      </c>
      <c r="G41" s="14"/>
      <c r="H41" s="15" t="s">
        <v>67</v>
      </c>
      <c r="I41" s="18" t="s">
        <v>135</v>
      </c>
      <c r="J41" s="15" t="s">
        <v>69</v>
      </c>
      <c r="K41" s="72" t="s">
        <v>292</v>
      </c>
      <c r="L41" s="15" t="s">
        <v>70</v>
      </c>
      <c r="M41" s="42" t="s">
        <v>293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401</v>
      </c>
      <c r="E42" s="15" t="s">
        <v>72</v>
      </c>
      <c r="F42" s="18">
        <v>58.8</v>
      </c>
      <c r="G42" s="14"/>
      <c r="H42" s="15" t="s">
        <v>33</v>
      </c>
      <c r="I42" s="18" t="s">
        <v>137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 t="s">
        <v>49</v>
      </c>
      <c r="E43" s="25"/>
      <c r="F43" s="25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14'!D46</f>
        <v>Oil based mud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423</v>
      </c>
      <c r="D47" s="15" t="s">
        <v>82</v>
      </c>
      <c r="E47" s="50" t="s">
        <v>424</v>
      </c>
      <c r="F47" s="15" t="s">
        <v>83</v>
      </c>
      <c r="G47" s="50" t="s">
        <v>425</v>
      </c>
      <c r="H47" s="15" t="s">
        <v>84</v>
      </c>
      <c r="I47" s="50" t="s">
        <v>426</v>
      </c>
      <c r="J47" s="15" t="s">
        <v>85</v>
      </c>
      <c r="K47" s="50" t="s">
        <v>427</v>
      </c>
      <c r="L47" s="15" t="s">
        <v>86</v>
      </c>
      <c r="M47" s="51" t="s">
        <v>428</v>
      </c>
      <c r="N47" s="15" t="s">
        <v>87</v>
      </c>
      <c r="O47" s="50" t="s">
        <v>409</v>
      </c>
      <c r="P47" s="52"/>
    </row>
    <row r="48" spans="2:16" ht="15" customHeight="1">
      <c r="B48" s="49" t="s">
        <v>88</v>
      </c>
      <c r="C48" s="50" t="s">
        <v>406</v>
      </c>
      <c r="D48" s="15" t="s">
        <v>89</v>
      </c>
      <c r="E48" s="50"/>
      <c r="F48" s="15" t="s">
        <v>90</v>
      </c>
      <c r="G48" s="50" t="s">
        <v>429</v>
      </c>
      <c r="H48" s="15" t="s">
        <v>91</v>
      </c>
      <c r="I48" s="50" t="s">
        <v>430</v>
      </c>
      <c r="J48" s="15" t="s">
        <v>92</v>
      </c>
      <c r="K48" s="50" t="s">
        <v>355</v>
      </c>
      <c r="L48" s="15" t="s">
        <v>93</v>
      </c>
      <c r="M48" s="51" t="s">
        <v>379</v>
      </c>
      <c r="N48" s="15" t="s">
        <v>94</v>
      </c>
      <c r="O48" s="50" t="s">
        <v>409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424</v>
      </c>
      <c r="L49" s="48" t="s">
        <v>99</v>
      </c>
      <c r="M49" s="54" t="s">
        <v>377</v>
      </c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40625</v>
      </c>
      <c r="F52" s="57">
        <f>M7</f>
        <v>0.4375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14'!E53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H24" sqref="H24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17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40628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17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17</v>
      </c>
      <c r="E13" s="14"/>
      <c r="F13" s="14"/>
      <c r="H13" s="49" t="s">
        <v>30</v>
      </c>
      <c r="I13" s="32">
        <f>IF(ISBLANK('Day 1'!I13),"",'Day 1'!I13+Q1-1)</f>
        <v>21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 t="s">
        <v>110</v>
      </c>
      <c r="C20" s="15"/>
      <c r="D20" s="32"/>
      <c r="E20" s="15"/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111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48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397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40628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18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40629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18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18</v>
      </c>
      <c r="E13" s="14"/>
      <c r="F13" s="14"/>
      <c r="H13" s="49" t="s">
        <v>30</v>
      </c>
      <c r="I13" s="32">
        <f>IF(ISBLANK('Day 1'!I13),"",'Day 1'!I13+Q1-1)</f>
        <v>22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40629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19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40630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19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19</v>
      </c>
      <c r="E13" s="14"/>
      <c r="F13" s="14"/>
      <c r="H13" s="49" t="s">
        <v>30</v>
      </c>
      <c r="I13" s="32">
        <f>IF(ISBLANK('Day 1'!I13),"",'Day 1'!I13+Q1-1)</f>
        <v>23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40630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20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40631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20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20</v>
      </c>
      <c r="E13" s="14"/>
      <c r="F13" s="14"/>
      <c r="H13" s="49" t="s">
        <v>30</v>
      </c>
      <c r="I13" s="32">
        <f>IF(ISBLANK('Day 1'!I13),"",'Day 1'!I13+Q1-1)</f>
        <v>24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40631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zoomScale="89" zoomScaleNormal="89" zoomScaleSheetLayoutView="75" workbookViewId="0" topLeftCell="A13">
      <selection activeCell="I40" sqref="I40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40613</v>
      </c>
      <c r="N6" s="67"/>
      <c r="O6" s="67"/>
    </row>
    <row r="7" spans="12:15" ht="15" customHeight="1">
      <c r="L7" s="2" t="s">
        <v>11</v>
      </c>
      <c r="M7" s="8" t="s">
        <v>106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C11" s="68"/>
      <c r="E11" s="14"/>
      <c r="F11" s="14"/>
      <c r="G11" s="14"/>
      <c r="H11" s="15" t="s">
        <v>19</v>
      </c>
      <c r="I11" s="69" t="s">
        <v>20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1'!D12</f>
        <v>39.4858206, -80.3492718</v>
      </c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</v>
      </c>
      <c r="E13" s="14"/>
      <c r="F13" s="14"/>
      <c r="H13" s="49" t="s">
        <v>30</v>
      </c>
      <c r="I13" s="32">
        <f>IF(ISBLANK('Day 1'!I13),"",'Day 1'!I13+Q1-1)</f>
        <v>6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107</v>
      </c>
      <c r="G14" s="14"/>
      <c r="H14" s="14"/>
      <c r="I14" s="14"/>
      <c r="J14" s="14"/>
      <c r="K14" s="14"/>
      <c r="L14" s="15" t="s">
        <v>33</v>
      </c>
      <c r="M14" s="18" t="s">
        <v>20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108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 t="s">
        <v>109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70">
        <v>0</v>
      </c>
      <c r="G19" s="14"/>
      <c r="H19" s="14"/>
      <c r="I19" s="31"/>
      <c r="K19" s="15" t="s">
        <v>39</v>
      </c>
      <c r="L19" s="39">
        <v>0</v>
      </c>
      <c r="M19" s="28"/>
      <c r="O19" s="33" t="s">
        <v>42</v>
      </c>
      <c r="P19" s="22"/>
    </row>
    <row r="20" spans="2:16" ht="15" customHeight="1">
      <c r="B20" s="19" t="s">
        <v>110</v>
      </c>
      <c r="C20" s="19"/>
      <c r="E20" s="18"/>
      <c r="F20" s="71">
        <v>0</v>
      </c>
      <c r="G20" s="15"/>
      <c r="H20" s="32"/>
      <c r="I20" s="15"/>
      <c r="J20" s="32"/>
      <c r="K20" s="15"/>
      <c r="L20" s="32"/>
      <c r="M20" s="15"/>
      <c r="N20" s="32"/>
      <c r="P20" s="22"/>
    </row>
    <row r="21" spans="2:16" ht="15" customHeight="1">
      <c r="B21" s="19" t="s">
        <v>111</v>
      </c>
      <c r="C21" s="19"/>
      <c r="D21" s="19"/>
      <c r="E21" s="72"/>
      <c r="F21" s="18">
        <v>0</v>
      </c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112</v>
      </c>
      <c r="C22" s="19"/>
      <c r="D22" s="73"/>
      <c r="E22" s="18"/>
      <c r="F22" s="14" t="s">
        <v>113</v>
      </c>
      <c r="G22" s="14"/>
      <c r="H22" s="14"/>
      <c r="I22" s="14"/>
      <c r="J22" s="14"/>
      <c r="K22" s="15" t="s">
        <v>44</v>
      </c>
      <c r="L22" s="30" t="s">
        <v>20</v>
      </c>
      <c r="M22" s="14"/>
      <c r="N22" s="14"/>
      <c r="O22" s="14"/>
      <c r="P22" s="22"/>
    </row>
    <row r="23" spans="2:16" ht="15" customHeight="1">
      <c r="B23" s="19" t="s">
        <v>114</v>
      </c>
      <c r="C23" s="19"/>
      <c r="D23" s="14"/>
      <c r="E23" s="18"/>
      <c r="F23" s="14" t="s">
        <v>113</v>
      </c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4"/>
      <c r="E24" s="18"/>
      <c r="F24" s="18" t="s">
        <v>49</v>
      </c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4"/>
      <c r="E25" s="18"/>
      <c r="F25" s="18" t="s">
        <v>51</v>
      </c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74" t="s">
        <v>52</v>
      </c>
      <c r="C26" s="75"/>
      <c r="D26" s="25"/>
      <c r="E26" s="45"/>
      <c r="F26" s="25" t="s">
        <v>51</v>
      </c>
      <c r="G26" s="25"/>
      <c r="H26" s="25"/>
      <c r="I26" s="25"/>
      <c r="J26" s="25"/>
      <c r="K26" s="25"/>
      <c r="L26" s="25"/>
      <c r="M26" s="25"/>
      <c r="N26" s="25"/>
      <c r="O26" s="25"/>
      <c r="P26" s="35"/>
    </row>
    <row r="27" ht="16.5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113</v>
      </c>
      <c r="G29" s="14"/>
      <c r="H29" s="14"/>
      <c r="I29" s="14"/>
      <c r="J29" s="14"/>
      <c r="K29" s="15" t="s">
        <v>55</v>
      </c>
      <c r="L29" s="14" t="s">
        <v>113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113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 t="s">
        <v>113</v>
      </c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15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113</v>
      </c>
      <c r="E38" s="15" t="s">
        <v>60</v>
      </c>
      <c r="F38" s="18" t="s">
        <v>113</v>
      </c>
      <c r="H38" s="15" t="s">
        <v>61</v>
      </c>
      <c r="I38" s="30" t="s">
        <v>113</v>
      </c>
      <c r="J38" s="15" t="s">
        <v>62</v>
      </c>
      <c r="K38" s="14" t="s">
        <v>113</v>
      </c>
      <c r="L38" s="15" t="s">
        <v>63</v>
      </c>
      <c r="M38" s="18" t="s">
        <v>115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3</v>
      </c>
      <c r="E39" s="15" t="s">
        <v>65</v>
      </c>
      <c r="F39" s="37" t="s">
        <v>66</v>
      </c>
      <c r="G39" s="14"/>
      <c r="H39" s="15" t="s">
        <v>67</v>
      </c>
      <c r="I39" s="37" t="s">
        <v>68</v>
      </c>
      <c r="J39" s="15" t="s">
        <v>69</v>
      </c>
      <c r="K39" s="18" t="s">
        <v>20</v>
      </c>
      <c r="L39" s="15" t="s">
        <v>70</v>
      </c>
      <c r="M39" s="42" t="s">
        <v>116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30">
        <v>1039</v>
      </c>
      <c r="E40" s="15" t="s">
        <v>72</v>
      </c>
      <c r="F40" s="30">
        <v>15</v>
      </c>
      <c r="G40" s="14"/>
      <c r="H40" s="15" t="s">
        <v>33</v>
      </c>
      <c r="I40" s="43" t="s">
        <v>75</v>
      </c>
      <c r="J40" s="14"/>
      <c r="K40" s="14"/>
      <c r="L40" s="14"/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/>
      <c r="E41" s="15" t="s">
        <v>65</v>
      </c>
      <c r="F41" s="37"/>
      <c r="G41" s="14"/>
      <c r="H41" s="15" t="s">
        <v>67</v>
      </c>
      <c r="I41" s="18"/>
      <c r="J41" s="15" t="s">
        <v>69</v>
      </c>
      <c r="K41" s="18"/>
      <c r="L41" s="15" t="s">
        <v>70</v>
      </c>
      <c r="M41" s="42"/>
      <c r="N41" s="42"/>
      <c r="O41" s="37"/>
      <c r="P41" s="22"/>
      <c r="S41" s="5"/>
    </row>
    <row r="42" spans="2:16" ht="15" customHeight="1">
      <c r="B42" s="13" t="s">
        <v>71</v>
      </c>
      <c r="C42" s="32"/>
      <c r="D42" s="30"/>
      <c r="E42" s="15" t="s">
        <v>72</v>
      </c>
      <c r="F42" s="30"/>
      <c r="G42" s="14"/>
      <c r="H42" s="15" t="s">
        <v>33</v>
      </c>
      <c r="I42" s="30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46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">
        <v>117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0" ht="12.75">
      <c r="M50" s="21"/>
    </row>
    <row r="51" spans="4:15" ht="12.75">
      <c r="D51" s="2" t="s">
        <v>100</v>
      </c>
      <c r="E51" s="56">
        <f>M6</f>
        <v>40613</v>
      </c>
      <c r="F51" s="57" t="str">
        <f>M7</f>
        <v>5:00AM</v>
      </c>
      <c r="H51" s="2" t="s">
        <v>101</v>
      </c>
      <c r="I51" s="58"/>
      <c r="J51" s="58"/>
      <c r="K51" s="58"/>
      <c r="L51" s="2" t="s">
        <v>102</v>
      </c>
      <c r="M51" s="58"/>
      <c r="N51" s="58"/>
      <c r="O51" s="58"/>
    </row>
    <row r="52" spans="4:7" ht="12.75">
      <c r="D52" s="2" t="s">
        <v>103</v>
      </c>
      <c r="E52" s="58" t="str">
        <f>'Day 1'!E53</f>
        <v>Kelley Hartley &amp; Daniel Blake</v>
      </c>
      <c r="F52" s="58"/>
      <c r="G52" s="58"/>
    </row>
    <row r="53" ht="15.75" customHeight="1"/>
    <row r="54" spans="2:16" ht="12.75">
      <c r="B54" s="59" t="s">
        <v>105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</row>
    <row r="55" spans="2:16" ht="12.75">
      <c r="B55" s="62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63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</sheetData>
  <mergeCells count="30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0:C20"/>
    <mergeCell ref="B21:D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21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40632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21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21</v>
      </c>
      <c r="E13" s="14"/>
      <c r="F13" s="14"/>
      <c r="H13" s="49" t="s">
        <v>30</v>
      </c>
      <c r="I13" s="32">
        <f>IF(ISBLANK('Day 1'!I13),"",'Day 1'!I13+Q1-1)</f>
        <v>25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40632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22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40633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22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22</v>
      </c>
      <c r="E13" s="14"/>
      <c r="F13" s="14"/>
      <c r="H13" s="49" t="s">
        <v>30</v>
      </c>
      <c r="I13" s="32">
        <f>IF(ISBLANK('Day 1'!I13),"",'Day 1'!I13+Q1-1)</f>
        <v>26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40633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23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40634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23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23</v>
      </c>
      <c r="E13" s="14"/>
      <c r="F13" s="14"/>
      <c r="H13" s="49" t="s">
        <v>30</v>
      </c>
      <c r="I13" s="32">
        <f>IF(ISBLANK('Day 1'!I13),"",'Day 1'!I13+Q1-1)</f>
        <v>27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40634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24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40635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24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24</v>
      </c>
      <c r="E13" s="14"/>
      <c r="F13" s="14"/>
      <c r="H13" s="49" t="s">
        <v>30</v>
      </c>
      <c r="I13" s="32">
        <f>IF(ISBLANK('Day 1'!I13),"",'Day 1'!I13+Q1-1)</f>
        <v>28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40635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25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40636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25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25</v>
      </c>
      <c r="E13" s="14"/>
      <c r="F13" s="14"/>
      <c r="H13" s="49" t="s">
        <v>30</v>
      </c>
      <c r="I13" s="32">
        <f>IF(ISBLANK('Day 1'!I13),"",'Day 1'!I13+Q1-1)</f>
        <v>29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40636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26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40637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26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26</v>
      </c>
      <c r="E13" s="14"/>
      <c r="F13" s="14"/>
      <c r="H13" s="49" t="s">
        <v>30</v>
      </c>
      <c r="I13" s="32">
        <f>IF(ISBLANK('Day 1'!I13),"",'Day 1'!I13+Q1-1)</f>
        <v>30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40637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27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40638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27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27</v>
      </c>
      <c r="E13" s="14"/>
      <c r="F13" s="14"/>
      <c r="H13" s="49" t="s">
        <v>30</v>
      </c>
      <c r="I13" s="32">
        <f>IF(ISBLANK('Day 1'!I13),"",'Day 1'!I13+Q1-1)</f>
        <v>31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40638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28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40639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28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28</v>
      </c>
      <c r="E13" s="14"/>
      <c r="F13" s="14"/>
      <c r="H13" s="49" t="s">
        <v>30</v>
      </c>
      <c r="I13" s="32">
        <f>IF(ISBLANK('Day 1'!I13),"",'Day 1'!I13+Q1-1)</f>
        <v>32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40639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29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40640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29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29</v>
      </c>
      <c r="E13" s="14"/>
      <c r="F13" s="14"/>
      <c r="H13" s="49" t="s">
        <v>30</v>
      </c>
      <c r="I13" s="32">
        <f>IF(ISBLANK('Day 1'!I13),"",'Day 1'!I13+Q1-1)</f>
        <v>33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40640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30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40641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30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30</v>
      </c>
      <c r="E13" s="14"/>
      <c r="F13" s="14"/>
      <c r="H13" s="49" t="s">
        <v>30</v>
      </c>
      <c r="I13" s="32">
        <f>IF(ISBLANK('Day 1'!I13),"",'Day 1'!I13+Q1-1)</f>
        <v>34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40641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zoomScale="89" zoomScaleNormal="89" zoomScaleSheetLayoutView="75" workbookViewId="0" topLeftCell="A24">
      <selection activeCell="E53" sqref="E53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574218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40614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C11" s="30" t="s">
        <v>119</v>
      </c>
      <c r="E11" s="14"/>
      <c r="F11" s="14"/>
      <c r="G11" s="14"/>
      <c r="H11" s="15" t="s">
        <v>19</v>
      </c>
      <c r="I11" s="14" t="s">
        <v>120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2'!D12</f>
        <v>39.4858206, -80.3492718</v>
      </c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</v>
      </c>
      <c r="E13" s="14"/>
      <c r="F13" s="14"/>
      <c r="H13" s="49" t="s">
        <v>30</v>
      </c>
      <c r="I13" s="32">
        <f>IF(ISBLANK('Day 1'!I13),"",'Day 1'!I13+Q1-1)</f>
        <v>7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121</v>
      </c>
      <c r="G14" s="14"/>
      <c r="H14" s="14"/>
      <c r="I14" s="14"/>
      <c r="J14" s="14"/>
      <c r="K14" s="14"/>
      <c r="L14" s="15" t="s">
        <v>33</v>
      </c>
      <c r="M14" s="14" t="s">
        <v>122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76" t="s">
        <v>123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 t="s">
        <v>124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14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125</v>
      </c>
      <c r="G19" s="14"/>
      <c r="H19" s="14"/>
      <c r="I19" s="31"/>
      <c r="K19" s="15" t="s">
        <v>39</v>
      </c>
      <c r="L19" s="32" t="s">
        <v>126</v>
      </c>
      <c r="M19" s="28"/>
      <c r="O19" s="14"/>
      <c r="P19" s="22"/>
    </row>
    <row r="20" spans="2:16" ht="15" customHeight="1">
      <c r="B20" s="19" t="str">
        <f>'Day 2'!B20</f>
        <v>LAST 24 HOURS</v>
      </c>
      <c r="C20" s="15"/>
      <c r="D20" s="18"/>
      <c r="E20" s="77" t="s">
        <v>127</v>
      </c>
      <c r="F20" s="32"/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tr">
        <f>'Day 2'!B21</f>
        <v>AVE BACKGROUND</v>
      </c>
      <c r="C21" s="19"/>
      <c r="D21" s="18"/>
      <c r="E21" s="71" t="s">
        <v>43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112</v>
      </c>
      <c r="C22" s="19"/>
      <c r="D22" s="18"/>
      <c r="E22" s="14" t="s">
        <v>125</v>
      </c>
      <c r="F22" s="14"/>
      <c r="G22" s="14"/>
      <c r="H22" s="14"/>
      <c r="I22" s="14"/>
      <c r="J22" s="14"/>
      <c r="K22" s="15" t="s">
        <v>44</v>
      </c>
      <c r="L22" s="30" t="s">
        <v>20</v>
      </c>
      <c r="M22" s="14"/>
      <c r="N22" s="14"/>
      <c r="O22" s="14"/>
      <c r="P22" s="22"/>
    </row>
    <row r="23" spans="2:16" ht="15" customHeight="1">
      <c r="B23" s="19" t="s">
        <v>114</v>
      </c>
      <c r="C23" s="19"/>
      <c r="D23" s="18"/>
      <c r="E23" s="14" t="s">
        <v>125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3" t="s">
        <v>48</v>
      </c>
      <c r="C24" s="14"/>
      <c r="D24" s="18"/>
      <c r="E24" s="18" t="s">
        <v>49</v>
      </c>
      <c r="F24" s="14"/>
      <c r="G24" s="14"/>
      <c r="H24" s="14"/>
      <c r="I24" s="14"/>
      <c r="J24" s="14"/>
      <c r="K24" s="31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8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45"/>
      <c r="E26" s="25" t="s">
        <v>51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</row>
    <row r="27" ht="14.25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F29" s="14" t="s">
        <v>128</v>
      </c>
      <c r="G29" s="14"/>
      <c r="H29" s="14"/>
      <c r="I29" s="14"/>
      <c r="J29" s="14"/>
      <c r="K29" s="15" t="s">
        <v>55</v>
      </c>
      <c r="L29" t="s">
        <v>129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130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131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10.5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132</v>
      </c>
      <c r="E38" s="15" t="s">
        <v>60</v>
      </c>
      <c r="F38" s="18">
        <v>45</v>
      </c>
      <c r="H38" s="15" t="s">
        <v>133</v>
      </c>
      <c r="I38" s="30">
        <v>280</v>
      </c>
      <c r="J38" s="15" t="s">
        <v>62</v>
      </c>
      <c r="K38" s="14" t="s">
        <v>113</v>
      </c>
      <c r="L38" s="15" t="s">
        <v>63</v>
      </c>
      <c r="M38" s="18" t="s">
        <v>115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3</v>
      </c>
      <c r="E39" s="15" t="s">
        <v>65</v>
      </c>
      <c r="F39" s="37" t="s">
        <v>66</v>
      </c>
      <c r="G39" s="14"/>
      <c r="H39" s="15" t="s">
        <v>67</v>
      </c>
      <c r="I39" s="37" t="s">
        <v>68</v>
      </c>
      <c r="J39" s="15" t="s">
        <v>69</v>
      </c>
      <c r="K39" s="18" t="s">
        <v>113</v>
      </c>
      <c r="L39" s="15" t="s">
        <v>70</v>
      </c>
      <c r="M39" s="42" t="s">
        <v>116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30">
        <v>1039</v>
      </c>
      <c r="E40" s="15" t="s">
        <v>72</v>
      </c>
      <c r="F40" s="30">
        <v>15</v>
      </c>
      <c r="G40" s="14"/>
      <c r="H40" s="15" t="s">
        <v>33</v>
      </c>
      <c r="I40" s="43" t="s">
        <v>75</v>
      </c>
      <c r="J40" s="14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4</v>
      </c>
      <c r="E41" s="15" t="s">
        <v>65</v>
      </c>
      <c r="F41" s="18" t="s">
        <v>134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42" t="s">
        <v>136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120</v>
      </c>
      <c r="E42" s="15" t="s">
        <v>72</v>
      </c>
      <c r="F42" s="18">
        <v>2.2</v>
      </c>
      <c r="G42" s="14"/>
      <c r="H42" s="15" t="s">
        <v>33</v>
      </c>
      <c r="I42" s="18" t="s">
        <v>137</v>
      </c>
      <c r="J42" s="33"/>
      <c r="K42" s="18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 t="s">
        <v>51</v>
      </c>
      <c r="E43" s="25"/>
      <c r="F43" s="45"/>
      <c r="G43" s="47"/>
      <c r="H43" s="48" t="s">
        <v>77</v>
      </c>
      <c r="I43" s="45" t="s">
        <v>51</v>
      </c>
      <c r="J43" s="25"/>
      <c r="K43" s="25"/>
      <c r="L43" s="25"/>
      <c r="M43" s="25"/>
      <c r="N43" s="25"/>
      <c r="O43" s="25"/>
      <c r="P43" s="27"/>
    </row>
    <row r="44" ht="15.75" customHeight="1">
      <c r="I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2'!D46</f>
        <v>Air/Foam/Mist Drilling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0" ht="12.75">
      <c r="M50" s="21"/>
    </row>
    <row r="51" spans="4:15" ht="12.75">
      <c r="D51" s="2" t="s">
        <v>100</v>
      </c>
      <c r="E51" s="56">
        <f>M6</f>
        <v>40614</v>
      </c>
      <c r="F51" s="57" t="str">
        <f>M7</f>
        <v>5:00am</v>
      </c>
      <c r="H51" s="2" t="s">
        <v>101</v>
      </c>
      <c r="I51" s="58"/>
      <c r="J51" s="58"/>
      <c r="K51" s="58"/>
      <c r="L51" s="2" t="s">
        <v>102</v>
      </c>
      <c r="M51" s="58"/>
      <c r="N51" s="58"/>
      <c r="O51" s="58"/>
    </row>
    <row r="52" spans="4:7" ht="12.75">
      <c r="D52" s="2" t="s">
        <v>103</v>
      </c>
      <c r="E52" s="58" t="str">
        <f>'Day 2'!E52</f>
        <v>Kelley Hartley &amp; Daniel Blake</v>
      </c>
      <c r="F52" s="58"/>
      <c r="G52" s="58"/>
    </row>
    <row r="53" ht="15.75" customHeight="1"/>
    <row r="54" spans="2:16" ht="12.75">
      <c r="B54" s="59" t="s">
        <v>105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</row>
    <row r="55" spans="2:16" ht="12.75">
      <c r="B55" s="62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63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31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40642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31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31</v>
      </c>
      <c r="E13" s="14"/>
      <c r="F13" s="14"/>
      <c r="H13" s="49" t="s">
        <v>30</v>
      </c>
      <c r="I13" s="32">
        <f>IF(ISBLANK('Day 1'!I13),"",'Day 1'!I13+Q1-1)</f>
        <v>35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40642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32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40643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32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32</v>
      </c>
      <c r="E13" s="14"/>
      <c r="F13" s="14"/>
      <c r="H13" s="49" t="s">
        <v>30</v>
      </c>
      <c r="I13" s="32">
        <f>IF(ISBLANK('Day 1'!I13),"",'Day 1'!I13+Q1-1)</f>
        <v>36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40643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33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40644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33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33</v>
      </c>
      <c r="E13" s="14"/>
      <c r="F13" s="14"/>
      <c r="H13" s="49" t="s">
        <v>30</v>
      </c>
      <c r="I13" s="32">
        <f>IF(ISBLANK('Day 1'!I13),"",'Day 1'!I13+Q1-1)</f>
        <v>37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40644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34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40645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34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34</v>
      </c>
      <c r="E13" s="14"/>
      <c r="F13" s="14"/>
      <c r="H13" s="49" t="s">
        <v>30</v>
      </c>
      <c r="I13" s="32">
        <f>IF(ISBLANK('Day 1'!I13),"",'Day 1'!I13+Q1-1)</f>
        <v>38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40645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35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40646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35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35</v>
      </c>
      <c r="E13" s="14"/>
      <c r="F13" s="14"/>
      <c r="H13" s="49" t="s">
        <v>30</v>
      </c>
      <c r="I13" s="32">
        <f>IF(ISBLANK('Day 1'!I13),"",'Day 1'!I13+Q1-1)</f>
        <v>39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40646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36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40647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36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36</v>
      </c>
      <c r="E13" s="14"/>
      <c r="F13" s="14"/>
      <c r="H13" s="49" t="s">
        <v>30</v>
      </c>
      <c r="I13" s="32">
        <f>IF(ISBLANK('Day 1'!I13),"",'Day 1'!I13+Q1-1)</f>
        <v>40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40647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37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40648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37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37</v>
      </c>
      <c r="E13" s="14"/>
      <c r="F13" s="14"/>
      <c r="H13" s="49" t="s">
        <v>30</v>
      </c>
      <c r="I13" s="32">
        <f>IF(ISBLANK('Day 1'!I13),"",'Day 1'!I13+Q1-1)</f>
        <v>41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40648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38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40649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38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38</v>
      </c>
      <c r="E13" s="14"/>
      <c r="F13" s="14"/>
      <c r="H13" s="49" t="s">
        <v>30</v>
      </c>
      <c r="I13" s="32">
        <f>IF(ISBLANK('Day 1'!I13),"",'Day 1'!I13+Q1-1)</f>
        <v>42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40649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39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40650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39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39</v>
      </c>
      <c r="E13" s="14"/>
      <c r="F13" s="14"/>
      <c r="H13" s="49" t="s">
        <v>30</v>
      </c>
      <c r="I13" s="32">
        <f>IF(ISBLANK('Day 1'!I13),"",'Day 1'!I13+Q1-1)</f>
        <v>43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40650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40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40651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40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40</v>
      </c>
      <c r="E13" s="14"/>
      <c r="F13" s="14"/>
      <c r="H13" s="49" t="s">
        <v>30</v>
      </c>
      <c r="I13" s="32">
        <f>IF(ISBLANK('Day 1'!I13),"",'Day 1'!I13+Q1-1)</f>
        <v>44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40651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zoomScale="89" zoomScaleNormal="89" zoomScaleSheetLayoutView="75" workbookViewId="0" topLeftCell="A16">
      <selection activeCell="E53" sqref="E53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8515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</v>
      </c>
    </row>
    <row r="2" spans="6:15" ht="15" customHeight="1">
      <c r="F2" s="58"/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40615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138</v>
      </c>
      <c r="E11" s="14"/>
      <c r="F11" s="14"/>
      <c r="G11" s="14"/>
      <c r="H11" s="15" t="s">
        <v>19</v>
      </c>
      <c r="I11" s="14" t="s">
        <v>139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3'!D12</f>
        <v>39.4858206, -80.3492718</v>
      </c>
      <c r="E12" s="14"/>
      <c r="F12" s="14"/>
      <c r="G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</v>
      </c>
      <c r="E13" s="14"/>
      <c r="F13" s="14"/>
      <c r="H13" s="49" t="s">
        <v>30</v>
      </c>
      <c r="I13" s="32">
        <f>IF(ISBLANK('Day 1'!I13),"",'Day 1'!I13+Q1-1)</f>
        <v>8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140</v>
      </c>
      <c r="G14" s="14"/>
      <c r="H14" s="14"/>
      <c r="I14" s="14"/>
      <c r="J14" s="14"/>
      <c r="K14" s="14"/>
      <c r="L14" s="15" t="s">
        <v>33</v>
      </c>
      <c r="M14" s="14" t="s">
        <v>141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t="s">
        <v>142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12.7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143</v>
      </c>
      <c r="G19" s="14"/>
      <c r="H19" s="14"/>
      <c r="I19" s="31"/>
      <c r="K19" s="15" t="s">
        <v>39</v>
      </c>
      <c r="L19" s="32" t="s">
        <v>144</v>
      </c>
      <c r="M19" s="28"/>
      <c r="O19" s="14"/>
      <c r="P19" s="22"/>
    </row>
    <row r="20" spans="2:16" ht="15" customHeight="1">
      <c r="B20" s="19" t="str">
        <f>'Day 3'!B20</f>
        <v>LAST 24 HOURS</v>
      </c>
      <c r="C20" s="15"/>
      <c r="D20" s="18"/>
      <c r="E20" s="18" t="s">
        <v>145</v>
      </c>
      <c r="F20" s="32"/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tr">
        <f>'Day 3'!B21</f>
        <v>AVE BACKGROUND</v>
      </c>
      <c r="C21" s="19"/>
      <c r="D21" s="14"/>
      <c r="E21" s="71" t="s">
        <v>146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tr">
        <f>'Day 3'!B22</f>
        <v>MAX CONN GAS</v>
      </c>
      <c r="C22" s="19"/>
      <c r="D22" s="18"/>
      <c r="E22" s="14" t="s">
        <v>147</v>
      </c>
      <c r="F22" s="14"/>
      <c r="G22" s="14"/>
      <c r="H22" s="14"/>
      <c r="I22" s="14"/>
      <c r="J22" s="14"/>
      <c r="K22" s="15" t="s">
        <v>44</v>
      </c>
      <c r="L22" s="18" t="s">
        <v>148</v>
      </c>
      <c r="M22" s="14"/>
      <c r="N22" s="14"/>
      <c r="O22" s="14"/>
      <c r="P22" s="22"/>
    </row>
    <row r="23" spans="2:16" ht="15" customHeight="1">
      <c r="B23" s="19" t="str">
        <f>'Day 3'!B23</f>
        <v>AVE CONN GAS</v>
      </c>
      <c r="C23" s="19"/>
      <c r="D23" s="18"/>
      <c r="E23" s="14" t="s">
        <v>149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3" t="str">
        <f>'Day 3'!B24</f>
        <v>FLOWLINE</v>
      </c>
      <c r="C24" s="14"/>
      <c r="D24" s="14"/>
      <c r="E24" s="18" t="s">
        <v>49</v>
      </c>
      <c r="F24" s="28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tr">
        <f>'Day 3'!B25</f>
        <v>FLARE</v>
      </c>
      <c r="C25" s="14"/>
      <c r="D25" s="14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tr">
        <f>'Day 3'!B26</f>
        <v>SHOWS</v>
      </c>
      <c r="C26" s="25"/>
      <c r="D26" s="25"/>
      <c r="E26" s="25" t="s">
        <v>51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150</v>
      </c>
      <c r="G29" s="14"/>
      <c r="H29" s="14"/>
      <c r="I29" s="14"/>
      <c r="J29" s="14"/>
      <c r="K29" s="15" t="s">
        <v>55</v>
      </c>
      <c r="L29" t="s">
        <v>151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152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 t="s">
        <v>153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14.25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154</v>
      </c>
      <c r="E38" s="15" t="s">
        <v>60</v>
      </c>
      <c r="F38" s="18">
        <v>45</v>
      </c>
      <c r="H38" s="15" t="s">
        <v>155</v>
      </c>
      <c r="I38" s="30">
        <v>420</v>
      </c>
      <c r="J38" s="15" t="s">
        <v>62</v>
      </c>
      <c r="K38" s="14" t="s">
        <v>113</v>
      </c>
      <c r="L38" s="15" t="s">
        <v>63</v>
      </c>
      <c r="M38" s="78" t="s">
        <v>156</v>
      </c>
      <c r="N38" s="78"/>
      <c r="O38" s="78"/>
      <c r="P38" s="22"/>
      <c r="S38" s="5"/>
    </row>
    <row r="39" spans="2:19" ht="15" customHeight="1">
      <c r="B39" s="13" t="s">
        <v>64</v>
      </c>
      <c r="C39" s="14"/>
      <c r="D39" s="18">
        <v>3</v>
      </c>
      <c r="E39" s="15" t="s">
        <v>65</v>
      </c>
      <c r="F39" s="37" t="s">
        <v>66</v>
      </c>
      <c r="G39" s="14"/>
      <c r="H39" s="15" t="s">
        <v>67</v>
      </c>
      <c r="I39" s="37" t="s">
        <v>68</v>
      </c>
      <c r="J39" s="15" t="s">
        <v>69</v>
      </c>
      <c r="K39" s="18" t="s">
        <v>113</v>
      </c>
      <c r="L39" s="15" t="s">
        <v>70</v>
      </c>
      <c r="M39" s="42" t="s">
        <v>116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30">
        <v>1039</v>
      </c>
      <c r="E40" s="15" t="s">
        <v>72</v>
      </c>
      <c r="F40" s="30">
        <v>15</v>
      </c>
      <c r="G40" s="14"/>
      <c r="H40" s="15" t="s">
        <v>33</v>
      </c>
      <c r="I40" s="43" t="s">
        <v>75</v>
      </c>
      <c r="J40" s="14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4</v>
      </c>
      <c r="E41" s="15" t="s">
        <v>65</v>
      </c>
      <c r="F41" s="18" t="s">
        <v>134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79" t="s">
        <v>136</v>
      </c>
      <c r="N41" s="79"/>
      <c r="O41" s="37"/>
      <c r="P41" s="22"/>
      <c r="S41" s="5"/>
    </row>
    <row r="42" spans="2:16" ht="15" customHeight="1">
      <c r="B42" s="13" t="s">
        <v>71</v>
      </c>
      <c r="C42" s="32"/>
      <c r="D42" s="18">
        <v>1209</v>
      </c>
      <c r="E42" s="15" t="s">
        <v>72</v>
      </c>
      <c r="F42" s="18">
        <v>18.7</v>
      </c>
      <c r="G42" s="14"/>
      <c r="H42" s="15" t="s">
        <v>33</v>
      </c>
      <c r="I42" s="18" t="s">
        <v>157</v>
      </c>
      <c r="J42" s="33"/>
      <c r="K42" s="18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45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15" customHeight="1">
      <c r="F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3'!D46</f>
        <v>Air/Foam/Mist Drilling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0" ht="12.75">
      <c r="M50" s="21"/>
    </row>
    <row r="51" spans="4:15" ht="12.75">
      <c r="D51" s="2" t="s">
        <v>100</v>
      </c>
      <c r="E51" s="56">
        <f>M6</f>
        <v>40615</v>
      </c>
      <c r="F51" s="57" t="str">
        <f>M7</f>
        <v>5:00am</v>
      </c>
      <c r="H51" s="2" t="s">
        <v>101</v>
      </c>
      <c r="I51" s="58"/>
      <c r="J51" s="58"/>
      <c r="K51" s="58"/>
      <c r="L51" s="2" t="s">
        <v>102</v>
      </c>
      <c r="M51" s="58"/>
      <c r="N51" s="58"/>
      <c r="O51" s="58"/>
    </row>
    <row r="52" spans="4:7" ht="12.75">
      <c r="D52" s="2" t="s">
        <v>103</v>
      </c>
      <c r="E52" s="58" t="str">
        <f>'Day 3'!E52</f>
        <v>Kelley Hartley &amp; Daniel Blake</v>
      </c>
      <c r="F52" s="58"/>
      <c r="G52" s="58"/>
    </row>
    <row r="53" ht="15.75" customHeight="1"/>
    <row r="54" spans="2:16" ht="12.75">
      <c r="B54" s="59" t="s">
        <v>105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</row>
    <row r="55" spans="2:16" ht="12.75">
      <c r="B55" s="62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63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41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40652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41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41</v>
      </c>
      <c r="E13" s="14"/>
      <c r="F13" s="14"/>
      <c r="H13" s="49" t="s">
        <v>30</v>
      </c>
      <c r="I13" s="32">
        <f>IF(ISBLANK('Day 1'!I13),"",'Day 1'!I13+Q1-1)</f>
        <v>45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40652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42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40653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42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42</v>
      </c>
      <c r="E13" s="14"/>
      <c r="F13" s="14"/>
      <c r="H13" s="49" t="s">
        <v>30</v>
      </c>
      <c r="I13" s="32">
        <f>IF(ISBLANK('Day 1'!I13),"",'Day 1'!I13+Q1-1)</f>
        <v>46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40653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43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40654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43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43</v>
      </c>
      <c r="E13" s="14"/>
      <c r="F13" s="14"/>
      <c r="H13" s="49" t="s">
        <v>30</v>
      </c>
      <c r="I13" s="32">
        <f>IF(ISBLANK('Day 1'!I13),"",'Day 1'!I13+Q1-1)</f>
        <v>47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40654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44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40655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44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44</v>
      </c>
      <c r="E13" s="14"/>
      <c r="F13" s="14"/>
      <c r="H13" s="49" t="s">
        <v>30</v>
      </c>
      <c r="I13" s="32">
        <f>IF(ISBLANK('Day 1'!I13),"",'Day 1'!I13+Q1-1)</f>
        <v>48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40655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">
      <selection activeCell="M7" sqref="M7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45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40656</v>
      </c>
      <c r="N6" s="67"/>
      <c r="O6" s="67"/>
    </row>
    <row r="7" spans="12:15" ht="15" customHeight="1">
      <c r="L7" s="2" t="s">
        <v>11</v>
      </c>
      <c r="M7" s="8"/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45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E11" s="14"/>
      <c r="F11" s="14"/>
      <c r="G11" s="14"/>
      <c r="H11" s="15" t="s">
        <v>19</v>
      </c>
      <c r="I11" s="14"/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/>
      <c r="E12" s="14"/>
      <c r="F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45</v>
      </c>
      <c r="E13" s="14"/>
      <c r="F13" s="14"/>
      <c r="H13" s="49" t="s">
        <v>30</v>
      </c>
      <c r="I13" s="32">
        <f>IF(ISBLANK('Day 1'!I13),"",'Day 1'!I13+Q1-1)</f>
        <v>49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/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/>
      <c r="G19" s="14"/>
      <c r="H19" s="14"/>
      <c r="I19" s="31"/>
      <c r="K19" s="15" t="s">
        <v>39</v>
      </c>
      <c r="L19" s="32"/>
      <c r="M19" s="28"/>
      <c r="O19" s="14"/>
      <c r="P19" s="22"/>
    </row>
    <row r="20" spans="2:16" ht="15" customHeight="1">
      <c r="B20" s="19"/>
      <c r="C20" s="15" t="s">
        <v>431</v>
      </c>
      <c r="D20" s="32"/>
      <c r="E20" s="15" t="s">
        <v>432</v>
      </c>
      <c r="F20" s="32"/>
      <c r="G20" s="15" t="s">
        <v>433</v>
      </c>
      <c r="H20" s="32"/>
      <c r="I20" s="15" t="s">
        <v>434</v>
      </c>
      <c r="J20" s="32"/>
      <c r="K20" s="15" t="s">
        <v>435</v>
      </c>
      <c r="L20" s="32"/>
      <c r="M20" s="15" t="s">
        <v>436</v>
      </c>
      <c r="N20" s="32"/>
      <c r="O20" s="33" t="s">
        <v>42</v>
      </c>
      <c r="P20" s="22"/>
    </row>
    <row r="21" spans="2:16" ht="15" customHeight="1">
      <c r="B21" s="19" t="s">
        <v>110</v>
      </c>
      <c r="C21" s="19"/>
      <c r="D21" s="14"/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437</v>
      </c>
      <c r="C22" s="19"/>
      <c r="D22" s="14"/>
      <c r="E22" s="14"/>
      <c r="F22" s="14"/>
      <c r="G22" s="14"/>
      <c r="H22" s="14"/>
      <c r="I22" s="14"/>
      <c r="J22" s="14"/>
      <c r="K22" s="15" t="s">
        <v>44</v>
      </c>
      <c r="L22" s="14"/>
      <c r="M22" s="14"/>
      <c r="N22" s="14"/>
      <c r="O22" s="14"/>
      <c r="P22" s="22"/>
    </row>
    <row r="23" spans="2:16" ht="15" customHeight="1">
      <c r="B23" s="19" t="s">
        <v>48</v>
      </c>
      <c r="C23" s="19"/>
      <c r="D23" s="14"/>
      <c r="E23" s="14"/>
      <c r="F23" s="14"/>
      <c r="G23" s="14"/>
      <c r="H23" s="14"/>
      <c r="I23" s="14"/>
      <c r="J23" s="14"/>
      <c r="K23" s="15" t="s">
        <v>46</v>
      </c>
      <c r="L23" s="14"/>
      <c r="M23" s="14"/>
      <c r="N23" s="14"/>
      <c r="O23" s="14"/>
      <c r="P23" s="22"/>
    </row>
    <row r="24" spans="2:16" ht="15" customHeight="1">
      <c r="B24" s="13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/>
      <c r="G29" s="14"/>
      <c r="H29" s="14"/>
      <c r="I29" s="14"/>
      <c r="J29" s="14"/>
      <c r="K29" s="15" t="s">
        <v>55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4"/>
      <c r="E38" s="15" t="s">
        <v>60</v>
      </c>
      <c r="F38" s="18"/>
      <c r="H38" s="15" t="s">
        <v>61</v>
      </c>
      <c r="J38" s="15" t="s">
        <v>62</v>
      </c>
      <c r="K38" s="14"/>
      <c r="L38" s="15" t="s">
        <v>63</v>
      </c>
      <c r="M38" s="78"/>
      <c r="N38" s="78"/>
      <c r="O38" s="78"/>
      <c r="P38" s="22"/>
      <c r="S38" s="15"/>
    </row>
    <row r="39" spans="2:19" ht="15" customHeight="1">
      <c r="B39" s="13" t="s">
        <v>64</v>
      </c>
      <c r="C39" s="14"/>
      <c r="D39" s="32"/>
      <c r="E39" s="15" t="s">
        <v>65</v>
      </c>
      <c r="F39" s="14"/>
      <c r="G39" s="14"/>
      <c r="H39" s="15" t="s">
        <v>67</v>
      </c>
      <c r="I39" s="33"/>
      <c r="J39" s="15" t="s">
        <v>69</v>
      </c>
      <c r="K39" s="14"/>
      <c r="L39" s="15" t="s">
        <v>70</v>
      </c>
      <c r="M39" s="42"/>
      <c r="N39" s="42"/>
      <c r="O39" s="37"/>
      <c r="P39" s="22"/>
      <c r="S39" s="15"/>
    </row>
    <row r="40" spans="2:19" ht="15" customHeight="1">
      <c r="B40" s="13" t="s">
        <v>71</v>
      </c>
      <c r="C40" s="32"/>
      <c r="D40" s="14"/>
      <c r="E40" s="15" t="s">
        <v>72</v>
      </c>
      <c r="F40" s="14"/>
      <c r="G40" s="14"/>
      <c r="H40" s="15" t="s">
        <v>33</v>
      </c>
      <c r="I40" s="31"/>
      <c r="J40" s="33"/>
      <c r="K40" s="14"/>
      <c r="L40" s="15" t="s">
        <v>73</v>
      </c>
      <c r="M40" s="42"/>
      <c r="N40" s="42"/>
      <c r="O40" s="37"/>
      <c r="P40" s="22"/>
      <c r="S40" s="15"/>
    </row>
    <row r="41" spans="2:19" ht="15" customHeight="1">
      <c r="B41" s="13" t="s">
        <v>74</v>
      </c>
      <c r="C41" s="14"/>
      <c r="D41" s="18"/>
      <c r="E41" s="15" t="s">
        <v>65</v>
      </c>
      <c r="F41" s="14"/>
      <c r="G41" s="14"/>
      <c r="H41" s="15" t="s">
        <v>67</v>
      </c>
      <c r="I41" s="33"/>
      <c r="J41" s="15" t="s">
        <v>69</v>
      </c>
      <c r="K41" s="14"/>
      <c r="L41" s="15" t="s">
        <v>70</v>
      </c>
      <c r="M41" s="42"/>
      <c r="N41" s="42"/>
      <c r="O41" s="37"/>
      <c r="P41" s="22"/>
      <c r="S41" s="15"/>
    </row>
    <row r="42" spans="2:16" ht="15" customHeight="1">
      <c r="B42" s="13" t="s">
        <v>71</v>
      </c>
      <c r="C42" s="32"/>
      <c r="D42" s="32"/>
      <c r="E42" s="15" t="s">
        <v>72</v>
      </c>
      <c r="F42" s="14"/>
      <c r="G42" s="14"/>
      <c r="H42" s="15" t="s">
        <v>33</v>
      </c>
      <c r="I42" s="33"/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25"/>
      <c r="G43" s="47"/>
      <c r="H43" s="48" t="s">
        <v>77</v>
      </c>
      <c r="I43" s="89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40656</v>
      </c>
      <c r="F52" s="57">
        <f>IF(ISBLANK(M7),"",M7)</f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/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9"/>
  <sheetViews>
    <sheetView zoomScale="89" zoomScaleNormal="89" zoomScaleSheetLayoutView="75" workbookViewId="0" topLeftCell="A34">
      <selection activeCell="G46" sqref="G46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281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5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40616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5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158</v>
      </c>
      <c r="E11" s="14"/>
      <c r="F11" s="14"/>
      <c r="G11" s="14"/>
      <c r="H11" s="15" t="s">
        <v>19</v>
      </c>
      <c r="I11" s="14" t="s">
        <v>159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4'!D12</f>
        <v>39.4858206, -80.3492718</v>
      </c>
      <c r="E12" s="14"/>
      <c r="F12" s="14"/>
      <c r="G12" s="14"/>
      <c r="H12" s="15" t="s">
        <v>25</v>
      </c>
      <c r="I12" s="14" t="str">
        <f>IF(ISBLANK('Day 1'!I12),"",'Day 1'!I12)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9" ht="15" customHeight="1">
      <c r="B13" s="13" t="s">
        <v>29</v>
      </c>
      <c r="D13" s="32">
        <f>'Day 1'!D13+Q1-1</f>
        <v>5</v>
      </c>
      <c r="E13" s="14"/>
      <c r="F13" s="14"/>
      <c r="H13" s="49" t="s">
        <v>30</v>
      </c>
      <c r="I13" s="32">
        <f>IF(ISBLANK('Day 1'!I13),"",'Day 1'!I13+Q1-1)</f>
        <v>9</v>
      </c>
      <c r="J13" s="14"/>
      <c r="K13" s="14"/>
      <c r="L13" s="15"/>
      <c r="M13" s="14"/>
      <c r="N13" s="14"/>
      <c r="O13" s="14"/>
      <c r="P13" s="16"/>
      <c r="S13" s="58"/>
    </row>
    <row r="14" spans="2:16" ht="15" customHeight="1">
      <c r="B14" s="19" t="s">
        <v>31</v>
      </c>
      <c r="C14" s="19"/>
      <c r="D14" s="19"/>
      <c r="E14" s="19"/>
      <c r="F14" s="14" t="s">
        <v>160</v>
      </c>
      <c r="G14" s="14"/>
      <c r="H14" s="14"/>
      <c r="I14" s="14"/>
      <c r="J14" s="14"/>
      <c r="K14" s="14"/>
      <c r="L14" s="15" t="s">
        <v>33</v>
      </c>
      <c r="M14" s="18" t="s">
        <v>161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162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163</v>
      </c>
      <c r="G19" s="14"/>
      <c r="H19" s="14"/>
      <c r="I19" s="31"/>
      <c r="K19" s="15" t="s">
        <v>39</v>
      </c>
      <c r="L19" s="71" t="s">
        <v>164</v>
      </c>
      <c r="M19" s="28"/>
      <c r="O19" s="14"/>
      <c r="P19" s="22"/>
    </row>
    <row r="20" spans="2:16" ht="15" customHeight="1">
      <c r="B20" s="19" t="str">
        <f>'Day 9'!B20</f>
        <v>LAST 24 HOURS</v>
      </c>
      <c r="C20" s="15"/>
      <c r="D20" s="18" t="s">
        <v>165</v>
      </c>
      <c r="E20" s="15"/>
      <c r="F20" s="32"/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tr">
        <f>'Day 9'!B21</f>
        <v>AVG BACKGROUND</v>
      </c>
      <c r="C21" s="19"/>
      <c r="D21" s="18" t="s">
        <v>149</v>
      </c>
      <c r="E21" s="32"/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tr">
        <f>'Day 9'!B23</f>
        <v>MAX CONN GAS</v>
      </c>
      <c r="C22" s="19"/>
      <c r="D22" s="18" t="s">
        <v>166</v>
      </c>
      <c r="E22" s="14"/>
      <c r="F22" s="14"/>
      <c r="G22" s="14"/>
      <c r="H22" s="14"/>
      <c r="I22" s="14"/>
      <c r="J22" s="14"/>
      <c r="K22" s="15" t="s">
        <v>44</v>
      </c>
      <c r="L22" s="18" t="s">
        <v>148</v>
      </c>
      <c r="M22" s="14"/>
      <c r="N22" s="14"/>
      <c r="O22" s="14"/>
      <c r="P22" s="22"/>
    </row>
    <row r="23" spans="2:16" ht="15" customHeight="1">
      <c r="B23" s="19" t="s">
        <v>167</v>
      </c>
      <c r="C23" s="19"/>
      <c r="D23" s="18" t="s">
        <v>168</v>
      </c>
      <c r="E23" s="14"/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8" t="s">
        <v>49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8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 t="s">
        <v>51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128</v>
      </c>
      <c r="G29" s="14"/>
      <c r="H29" s="14"/>
      <c r="I29" s="14"/>
      <c r="J29" s="14"/>
      <c r="K29" s="15" t="s">
        <v>55</v>
      </c>
      <c r="L29" t="s">
        <v>170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171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 t="s">
        <v>153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15.75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172</v>
      </c>
      <c r="E38" s="15" t="s">
        <v>60</v>
      </c>
      <c r="F38" s="18" t="s">
        <v>173</v>
      </c>
      <c r="H38" s="15" t="s">
        <v>133</v>
      </c>
      <c r="I38" s="30">
        <v>300</v>
      </c>
      <c r="J38" s="15" t="s">
        <v>62</v>
      </c>
      <c r="K38" s="14" t="s">
        <v>113</v>
      </c>
      <c r="L38" s="15" t="s">
        <v>63</v>
      </c>
      <c r="M38" s="18" t="s">
        <v>174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3</v>
      </c>
      <c r="E39" s="15" t="s">
        <v>65</v>
      </c>
      <c r="F39" s="37" t="s">
        <v>66</v>
      </c>
      <c r="G39" s="14"/>
      <c r="H39" s="15" t="s">
        <v>67</v>
      </c>
      <c r="I39" s="37" t="s">
        <v>68</v>
      </c>
      <c r="J39" s="15" t="s">
        <v>69</v>
      </c>
      <c r="K39" s="18" t="s">
        <v>113</v>
      </c>
      <c r="L39" s="15" t="s">
        <v>70</v>
      </c>
      <c r="M39" s="39" t="s">
        <v>116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30">
        <v>1039</v>
      </c>
      <c r="E40" s="15" t="s">
        <v>72</v>
      </c>
      <c r="F40" s="30">
        <v>15</v>
      </c>
      <c r="G40" s="14"/>
      <c r="H40" s="15" t="s">
        <v>33</v>
      </c>
      <c r="I40" s="43" t="s">
        <v>75</v>
      </c>
      <c r="J40" s="14"/>
      <c r="K40" s="14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4</v>
      </c>
      <c r="E41" s="15" t="s">
        <v>65</v>
      </c>
      <c r="F41" s="18" t="s">
        <v>134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39" t="s">
        <v>136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70" t="s">
        <v>175</v>
      </c>
      <c r="E42" s="15" t="s">
        <v>72</v>
      </c>
      <c r="F42" s="70">
        <v>34.3</v>
      </c>
      <c r="G42" s="14"/>
      <c r="H42" s="15" t="s">
        <v>33</v>
      </c>
      <c r="I42" s="14" t="s">
        <v>176</v>
      </c>
      <c r="J42" s="14"/>
      <c r="K42" s="18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45"/>
      <c r="G43" s="47"/>
      <c r="H43" s="48" t="s">
        <v>77</v>
      </c>
      <c r="I43" s="45"/>
      <c r="J43" s="25"/>
      <c r="K43" s="45"/>
      <c r="L43" s="25"/>
      <c r="M43" s="25"/>
      <c r="N43" s="25"/>
      <c r="O43" s="25"/>
      <c r="P43" s="27"/>
    </row>
    <row r="44" ht="19.5" customHeight="1">
      <c r="K44" s="30"/>
    </row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3'!D46</f>
        <v>Air/Foam/Mist Drilling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0" ht="12.75">
      <c r="M50" s="21"/>
    </row>
    <row r="51" spans="4:15" ht="12.75">
      <c r="D51" s="2" t="s">
        <v>100</v>
      </c>
      <c r="E51" s="56">
        <f>M6</f>
        <v>40616</v>
      </c>
      <c r="F51" s="57" t="str">
        <f>M7</f>
        <v>5:00am</v>
      </c>
      <c r="H51" s="2" t="s">
        <v>101</v>
      </c>
      <c r="I51" s="58"/>
      <c r="J51" s="58"/>
      <c r="K51" s="58"/>
      <c r="L51" s="2" t="s">
        <v>102</v>
      </c>
      <c r="M51" s="58"/>
      <c r="N51" s="58"/>
      <c r="O51" s="58"/>
    </row>
    <row r="52" spans="4:7" ht="12.75">
      <c r="D52" s="2" t="s">
        <v>103</v>
      </c>
      <c r="E52" s="58" t="str">
        <f>'Day 4'!E52</f>
        <v>Kelley Hartley &amp; Daniel Blake</v>
      </c>
      <c r="F52" s="58"/>
      <c r="G52" s="58"/>
    </row>
    <row r="53" ht="15.75" customHeight="1"/>
    <row r="54" spans="2:16" ht="12.75">
      <c r="B54" s="59" t="s">
        <v>105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</row>
    <row r="55" spans="2:16" ht="12.75">
      <c r="B55" s="62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63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</sheetData>
  <mergeCells count="27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40:N40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25">
      <selection activeCell="I42" sqref="I42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0.14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6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40617</v>
      </c>
      <c r="N6" s="67"/>
      <c r="O6" s="67"/>
    </row>
    <row r="7" spans="12:15" ht="15" customHeight="1">
      <c r="L7" s="2" t="s">
        <v>11</v>
      </c>
      <c r="M7" s="8" t="s">
        <v>106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6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177</v>
      </c>
      <c r="E11" s="14"/>
      <c r="F11" s="14"/>
      <c r="G11" s="14"/>
      <c r="H11" s="15" t="s">
        <v>19</v>
      </c>
      <c r="I11" s="14" t="s">
        <v>178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5'!D12</f>
        <v>39.4858206, -80.3492718</v>
      </c>
      <c r="E12" s="14"/>
      <c r="F12" s="14"/>
      <c r="H12" s="15" t="s">
        <v>25</v>
      </c>
      <c r="I12" s="14" t="str">
        <f>'Day 5'!I12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6</v>
      </c>
      <c r="E13" s="14"/>
      <c r="F13" s="14"/>
      <c r="H13" s="49" t="s">
        <v>30</v>
      </c>
      <c r="I13" s="32">
        <f>IF(ISBLANK('Day 1'!I13),"",'Day 1'!I13+Q1-1)</f>
        <v>10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179</v>
      </c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180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 t="s">
        <v>181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182</v>
      </c>
      <c r="G19" s="14"/>
      <c r="H19" s="14"/>
      <c r="I19" s="31"/>
      <c r="K19" s="15" t="s">
        <v>39</v>
      </c>
      <c r="L19" s="71" t="s">
        <v>183</v>
      </c>
      <c r="M19" s="28"/>
      <c r="O19" s="14"/>
      <c r="P19" s="22"/>
    </row>
    <row r="20" spans="2:16" ht="15" customHeight="1">
      <c r="B20" s="19" t="str">
        <f>'Day 5'!B20</f>
        <v>LAST 24 HOURS</v>
      </c>
      <c r="C20" s="15"/>
      <c r="D20" s="32" t="s">
        <v>184</v>
      </c>
      <c r="E20" s="15"/>
      <c r="F20" s="32"/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tr">
        <f>'Day 5'!B21</f>
        <v>AVG BACKGROUND</v>
      </c>
      <c r="C21" s="19"/>
      <c r="D21" s="18" t="s">
        <v>40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tr">
        <f>'Day 5'!B22</f>
        <v>MAX CONN GAS</v>
      </c>
      <c r="C22" s="19"/>
      <c r="D22" s="14" t="s">
        <v>185</v>
      </c>
      <c r="E22" s="14"/>
      <c r="F22" s="14"/>
      <c r="G22" s="14"/>
      <c r="H22" s="14"/>
      <c r="I22" s="14"/>
      <c r="J22" s="14"/>
      <c r="K22" s="15" t="s">
        <v>44</v>
      </c>
      <c r="L22" s="18" t="s">
        <v>186</v>
      </c>
      <c r="M22" s="14"/>
      <c r="N22" s="14"/>
      <c r="O22" s="14"/>
      <c r="P22" s="22"/>
    </row>
    <row r="23" spans="2:16" ht="15" customHeight="1">
      <c r="B23" s="19" t="str">
        <f>'Day 5'!B23</f>
        <v>AVG CONN GAS</v>
      </c>
      <c r="C23" s="19"/>
      <c r="D23" s="14" t="s">
        <v>187</v>
      </c>
      <c r="E23" s="14"/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8" t="s">
        <v>49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8" t="s">
        <v>51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 t="s">
        <v>51</v>
      </c>
      <c r="E26" s="25"/>
      <c r="F26" s="25"/>
      <c r="G26" s="25"/>
      <c r="H26" s="6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188</v>
      </c>
      <c r="G29" s="14"/>
      <c r="H29" s="14"/>
      <c r="I29" s="14"/>
      <c r="J29" s="14"/>
      <c r="K29" s="15" t="s">
        <v>55</v>
      </c>
      <c r="L29" t="s">
        <v>189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190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 t="s">
        <v>191</v>
      </c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9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S37" s="28"/>
    </row>
    <row r="38" spans="2:19" ht="15" customHeight="1">
      <c r="B38" s="13" t="s">
        <v>59</v>
      </c>
      <c r="C38" s="32"/>
      <c r="D38" s="18" t="s">
        <v>113</v>
      </c>
      <c r="E38" s="15" t="s">
        <v>60</v>
      </c>
      <c r="F38" s="18" t="s">
        <v>113</v>
      </c>
      <c r="H38" s="15" t="s">
        <v>61</v>
      </c>
      <c r="I38" s="18" t="s">
        <v>113</v>
      </c>
      <c r="J38" s="15" t="s">
        <v>62</v>
      </c>
      <c r="K38" s="18" t="s">
        <v>113</v>
      </c>
      <c r="L38" s="15" t="s">
        <v>63</v>
      </c>
      <c r="M38" s="18" t="s">
        <v>192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3</v>
      </c>
      <c r="E39" s="15" t="s">
        <v>65</v>
      </c>
      <c r="F39" s="37" t="s">
        <v>66</v>
      </c>
      <c r="G39" s="14"/>
      <c r="H39" s="15" t="s">
        <v>67</v>
      </c>
      <c r="I39" s="37" t="s">
        <v>68</v>
      </c>
      <c r="J39" s="15" t="s">
        <v>69</v>
      </c>
      <c r="K39" s="18" t="s">
        <v>113</v>
      </c>
      <c r="L39" s="15" t="s">
        <v>70</v>
      </c>
      <c r="M39" s="70" t="s">
        <v>116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30">
        <v>1039</v>
      </c>
      <c r="E40" s="15" t="s">
        <v>72</v>
      </c>
      <c r="F40" s="30">
        <v>15</v>
      </c>
      <c r="G40" s="14"/>
      <c r="H40" s="15" t="s">
        <v>33</v>
      </c>
      <c r="I40" s="43" t="s">
        <v>75</v>
      </c>
      <c r="J40" s="14"/>
      <c r="K40" s="14"/>
      <c r="L40" s="14"/>
      <c r="M40" s="14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4</v>
      </c>
      <c r="E41" s="15" t="s">
        <v>65</v>
      </c>
      <c r="F41" s="18" t="s">
        <v>134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42" t="s">
        <v>136</v>
      </c>
      <c r="N41" s="42"/>
      <c r="O41" s="37"/>
      <c r="P41" s="22"/>
      <c r="S41" s="5"/>
    </row>
    <row r="42" spans="2:19" ht="15" customHeight="1">
      <c r="B42" s="13" t="s">
        <v>71</v>
      </c>
      <c r="C42" s="32"/>
      <c r="D42" s="18" t="s">
        <v>193</v>
      </c>
      <c r="E42" s="15" t="s">
        <v>72</v>
      </c>
      <c r="F42" s="18">
        <v>43.9</v>
      </c>
      <c r="G42" s="14"/>
      <c r="H42" s="15" t="s">
        <v>33</v>
      </c>
      <c r="I42" s="18" t="s">
        <v>194</v>
      </c>
      <c r="J42" s="14"/>
      <c r="K42" s="18"/>
      <c r="L42" s="14"/>
      <c r="M42" s="14"/>
      <c r="N42" s="14"/>
      <c r="O42" s="14"/>
      <c r="P42" s="22"/>
      <c r="S42" s="28"/>
    </row>
    <row r="43" spans="2:16" ht="15" customHeight="1">
      <c r="B43" s="44" t="s">
        <v>76</v>
      </c>
      <c r="C43" s="25"/>
      <c r="D43" s="80"/>
      <c r="E43" s="25"/>
      <c r="F43" s="46"/>
      <c r="G43" s="47"/>
      <c r="H43" s="48" t="s">
        <v>77</v>
      </c>
      <c r="I43" s="45"/>
      <c r="J43" s="25"/>
      <c r="K43" s="4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5'!D46</f>
        <v>Air/Foam/Mist Drilling</v>
      </c>
      <c r="E46" s="14"/>
      <c r="F46" s="14"/>
      <c r="G46" s="14" t="s">
        <v>195</v>
      </c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/>
      <c r="D47" s="15" t="s">
        <v>82</v>
      </c>
      <c r="E47" s="50"/>
      <c r="F47" s="15" t="s">
        <v>83</v>
      </c>
      <c r="G47" s="50"/>
      <c r="H47" s="15" t="s">
        <v>84</v>
      </c>
      <c r="I47" s="50"/>
      <c r="J47" s="15" t="s">
        <v>85</v>
      </c>
      <c r="K47" s="50"/>
      <c r="L47" s="15" t="s">
        <v>86</v>
      </c>
      <c r="M47" s="51"/>
      <c r="N47" s="15" t="s">
        <v>87</v>
      </c>
      <c r="O47" s="50"/>
      <c r="P47" s="52"/>
    </row>
    <row r="48" spans="2:16" ht="15" customHeight="1">
      <c r="B48" s="49" t="s">
        <v>88</v>
      </c>
      <c r="C48" s="50"/>
      <c r="D48" s="15" t="s">
        <v>89</v>
      </c>
      <c r="E48" s="50"/>
      <c r="F48" s="15" t="s">
        <v>90</v>
      </c>
      <c r="G48" s="50"/>
      <c r="H48" s="15" t="s">
        <v>91</v>
      </c>
      <c r="I48" s="50"/>
      <c r="J48" s="15" t="s">
        <v>92</v>
      </c>
      <c r="K48" s="50"/>
      <c r="L48" s="15" t="s">
        <v>93</v>
      </c>
      <c r="M48" s="51"/>
      <c r="N48" s="15" t="s">
        <v>94</v>
      </c>
      <c r="O48" s="50"/>
      <c r="P48" s="52"/>
    </row>
    <row r="49" spans="2:16" ht="15" customHeight="1">
      <c r="B49" s="53" t="s">
        <v>95</v>
      </c>
      <c r="C49" s="54"/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/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40617</v>
      </c>
      <c r="F52" s="57" t="str">
        <f>IF(ISBLANK(M7),"",M7)</f>
        <v>5:00AM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5'!E52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7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3"/>
  <sheetViews>
    <sheetView zoomScale="89" zoomScaleNormal="89" zoomScaleSheetLayoutView="75" workbookViewId="0" topLeftCell="A28">
      <selection activeCell="M38" sqref="M38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1.42187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7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40618</v>
      </c>
      <c r="N6" s="67"/>
      <c r="O6" s="67"/>
    </row>
    <row r="7" spans="12:15" ht="15" customHeight="1">
      <c r="L7" s="2" t="s">
        <v>11</v>
      </c>
      <c r="M7" s="8" t="s">
        <v>106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7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196</v>
      </c>
      <c r="E11" s="14"/>
      <c r="F11" s="14"/>
      <c r="G11" s="14"/>
      <c r="H11" s="15" t="s">
        <v>19</v>
      </c>
      <c r="I11" s="14" t="s">
        <v>197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6'!D12</f>
        <v>39.4858206, -80.3492718</v>
      </c>
      <c r="E12" s="14"/>
      <c r="F12" s="14"/>
      <c r="H12" s="15" t="s">
        <v>25</v>
      </c>
      <c r="I12" s="14" t="str">
        <f>'Day 6'!I12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7</v>
      </c>
      <c r="E13" s="14"/>
      <c r="F13" s="14"/>
      <c r="H13" s="49" t="s">
        <v>30</v>
      </c>
      <c r="I13" s="32">
        <f>IF(ISBLANK('Day 1'!I13),"",'Day 1'!I13+Q1-1)</f>
        <v>11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198</v>
      </c>
      <c r="G14" s="14"/>
      <c r="H14" s="14"/>
      <c r="I14" s="14"/>
      <c r="J14" s="14"/>
      <c r="K14" s="14"/>
      <c r="L14" s="15" t="s">
        <v>33</v>
      </c>
      <c r="M14" s="14"/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199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 t="s">
        <v>200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201</v>
      </c>
      <c r="G19" s="14"/>
      <c r="H19" s="14"/>
      <c r="I19" s="31"/>
      <c r="K19" s="15" t="s">
        <v>39</v>
      </c>
      <c r="L19" s="18" t="s">
        <v>202</v>
      </c>
      <c r="M19" s="28"/>
      <c r="O19" s="14"/>
      <c r="P19" s="22"/>
    </row>
    <row r="20" spans="2:16" ht="15" customHeight="1">
      <c r="B20" s="19" t="s">
        <v>110</v>
      </c>
      <c r="C20" s="19"/>
      <c r="D20" s="18"/>
      <c r="E20" s="77" t="s">
        <v>203</v>
      </c>
      <c r="F20" s="32"/>
      <c r="G20" s="15"/>
      <c r="H20" s="32"/>
      <c r="I20" s="15"/>
      <c r="J20" s="32"/>
      <c r="K20" s="15"/>
      <c r="L20" s="32"/>
      <c r="M20" s="15"/>
      <c r="N20" s="32"/>
      <c r="O20" s="33" t="s">
        <v>42</v>
      </c>
      <c r="P20" s="22"/>
    </row>
    <row r="21" spans="2:16" ht="15" customHeight="1">
      <c r="B21" s="19" t="s">
        <v>204</v>
      </c>
      <c r="C21" s="19"/>
      <c r="D21" s="14"/>
      <c r="E21" s="71" t="s">
        <v>205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167</v>
      </c>
      <c r="C22" s="19"/>
      <c r="D22" s="14"/>
      <c r="E22" s="14" t="s">
        <v>113</v>
      </c>
      <c r="F22" s="14"/>
      <c r="G22" s="14"/>
      <c r="H22" s="14"/>
      <c r="I22" s="14"/>
      <c r="J22" s="14"/>
      <c r="K22" s="15" t="s">
        <v>44</v>
      </c>
      <c r="L22" s="14" t="s">
        <v>206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/>
      <c r="E23" s="14" t="s">
        <v>113</v>
      </c>
      <c r="F23" s="14"/>
      <c r="G23" s="14"/>
      <c r="H23" s="14"/>
      <c r="I23" s="14"/>
      <c r="J23" s="14"/>
      <c r="K23" s="15" t="s">
        <v>46</v>
      </c>
      <c r="L23" s="14" t="s">
        <v>51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4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4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/>
      <c r="E26" s="25" t="s">
        <v>51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 t="s">
        <v>169</v>
      </c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188</v>
      </c>
      <c r="G29" s="14"/>
      <c r="H29" s="14"/>
      <c r="I29" s="14"/>
      <c r="J29" s="14"/>
      <c r="K29" s="15" t="s">
        <v>55</v>
      </c>
      <c r="L29" t="s">
        <v>207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208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/>
      <c r="F33" s="14" t="s">
        <v>191</v>
      </c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spans="2:19" ht="21" customHeight="1">
      <c r="B36" s="28"/>
      <c r="S36" s="28"/>
    </row>
    <row r="37" spans="2:19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S37" s="28"/>
    </row>
    <row r="38" spans="2:19" ht="15" customHeight="1">
      <c r="B38" s="13" t="s">
        <v>59</v>
      </c>
      <c r="C38" s="32"/>
      <c r="D38" s="18" t="s">
        <v>113</v>
      </c>
      <c r="E38" s="15" t="s">
        <v>60</v>
      </c>
      <c r="F38" s="18" t="s">
        <v>113</v>
      </c>
      <c r="H38" s="15" t="s">
        <v>61</v>
      </c>
      <c r="I38" s="30" t="s">
        <v>113</v>
      </c>
      <c r="J38" s="15" t="s">
        <v>62</v>
      </c>
      <c r="K38" s="18" t="s">
        <v>113</v>
      </c>
      <c r="L38" s="15" t="s">
        <v>63</v>
      </c>
      <c r="M38" s="81" t="s">
        <v>192</v>
      </c>
      <c r="N38" s="78"/>
      <c r="O38" s="78"/>
      <c r="P38" s="22"/>
      <c r="S38" s="5"/>
    </row>
    <row r="39" spans="2:19" ht="15" customHeight="1">
      <c r="B39" s="13" t="s">
        <v>64</v>
      </c>
      <c r="C39" s="14"/>
      <c r="D39" s="18">
        <v>4</v>
      </c>
      <c r="E39" s="15" t="s">
        <v>65</v>
      </c>
      <c r="F39" s="18" t="s">
        <v>134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70" t="s">
        <v>136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18" t="s">
        <v>193</v>
      </c>
      <c r="E40" s="15" t="s">
        <v>72</v>
      </c>
      <c r="F40" s="18">
        <v>43.9</v>
      </c>
      <c r="G40" s="14"/>
      <c r="H40" s="15" t="s">
        <v>33</v>
      </c>
      <c r="I40" s="18" t="s">
        <v>194</v>
      </c>
      <c r="J40" s="14"/>
      <c r="K40" s="18"/>
      <c r="L40" s="14"/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5</v>
      </c>
      <c r="E41" s="15" t="s">
        <v>65</v>
      </c>
      <c r="F41" s="37" t="s">
        <v>209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79" t="s">
        <v>177</v>
      </c>
      <c r="N41" s="79"/>
      <c r="O41" s="37"/>
      <c r="P41" s="22"/>
      <c r="S41" s="5"/>
    </row>
    <row r="42" spans="2:19" ht="15" customHeight="1">
      <c r="B42" s="13" t="s">
        <v>71</v>
      </c>
      <c r="C42" s="32"/>
      <c r="D42" s="18" t="s">
        <v>197</v>
      </c>
      <c r="E42" s="15" t="s">
        <v>72</v>
      </c>
      <c r="F42" s="18">
        <v>2.1</v>
      </c>
      <c r="G42" s="14"/>
      <c r="H42" s="15" t="s">
        <v>33</v>
      </c>
      <c r="I42" s="18" t="s">
        <v>210</v>
      </c>
      <c r="J42" s="14"/>
      <c r="K42" s="14"/>
      <c r="L42" s="14"/>
      <c r="M42" s="14"/>
      <c r="N42" s="14"/>
      <c r="O42" s="14"/>
      <c r="P42" s="22"/>
      <c r="S42" s="28"/>
    </row>
    <row r="43" spans="2:16" ht="15" customHeight="1">
      <c r="B43" s="44" t="s">
        <v>76</v>
      </c>
      <c r="C43" s="25"/>
      <c r="D43" s="80"/>
      <c r="E43" s="25"/>
      <c r="F43" s="46"/>
      <c r="G43" s="47"/>
      <c r="H43" s="48" t="s">
        <v>77</v>
      </c>
      <c r="I43" s="45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">
        <v>211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212</v>
      </c>
      <c r="D47" s="15" t="s">
        <v>82</v>
      </c>
      <c r="E47" s="50" t="s">
        <v>213</v>
      </c>
      <c r="F47" s="15" t="s">
        <v>83</v>
      </c>
      <c r="G47" s="50" t="s">
        <v>214</v>
      </c>
      <c r="H47" s="15" t="s">
        <v>84</v>
      </c>
      <c r="I47" s="50" t="s">
        <v>215</v>
      </c>
      <c r="J47" s="15" t="s">
        <v>85</v>
      </c>
      <c r="K47" s="50" t="s">
        <v>216</v>
      </c>
      <c r="L47" s="15" t="s">
        <v>86</v>
      </c>
      <c r="M47" s="51" t="s">
        <v>217</v>
      </c>
      <c r="N47" s="15" t="s">
        <v>87</v>
      </c>
      <c r="O47" s="50" t="s">
        <v>218</v>
      </c>
      <c r="P47" s="52"/>
    </row>
    <row r="48" spans="2:16" ht="15" customHeight="1">
      <c r="B48" s="49" t="s">
        <v>88</v>
      </c>
      <c r="C48" s="50" t="s">
        <v>219</v>
      </c>
      <c r="D48" s="15" t="s">
        <v>89</v>
      </c>
      <c r="E48" s="50"/>
      <c r="F48" s="15" t="s">
        <v>90</v>
      </c>
      <c r="G48" s="50" t="s">
        <v>220</v>
      </c>
      <c r="H48" s="15" t="s">
        <v>91</v>
      </c>
      <c r="I48" s="50" t="s">
        <v>221</v>
      </c>
      <c r="J48" s="15" t="s">
        <v>92</v>
      </c>
      <c r="K48" s="50" t="s">
        <v>222</v>
      </c>
      <c r="L48" s="15" t="s">
        <v>93</v>
      </c>
      <c r="M48" s="51" t="s">
        <v>223</v>
      </c>
      <c r="N48" s="15" t="s">
        <v>94</v>
      </c>
      <c r="O48" s="50" t="s">
        <v>224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213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40618</v>
      </c>
      <c r="F52" s="57" t="str">
        <f>M7</f>
        <v>5:00AM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6'!E53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  <row r="63" ht="12.75">
      <c r="C63" s="82">
        <f>(16+44+39+53+30+15+37+25+48+32+30+32+20+34+45+42+33+43+39+39+35+48+31+61)</f>
        <v>871</v>
      </c>
    </row>
  </sheetData>
  <mergeCells count="28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0:C20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22">
      <selection activeCell="M38" sqref="M38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1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8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40619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8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D11" t="s">
        <v>226</v>
      </c>
      <c r="E11" s="14"/>
      <c r="F11" s="14"/>
      <c r="G11" s="14"/>
      <c r="H11" s="15" t="s">
        <v>19</v>
      </c>
      <c r="I11" s="14" t="s">
        <v>227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7'!D12</f>
        <v>39.4858206, -80.3492718</v>
      </c>
      <c r="E12" s="14"/>
      <c r="F12" s="14"/>
      <c r="H12" s="15" t="s">
        <v>25</v>
      </c>
      <c r="I12" s="14" t="str">
        <f>'Day 7'!I12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8</v>
      </c>
      <c r="E13" s="14"/>
      <c r="F13" s="14"/>
      <c r="H13" s="49" t="s">
        <v>30</v>
      </c>
      <c r="I13" s="32">
        <f>IF(ISBLANK('Day 1'!I13),"",'Day 1'!I13+Q1-1)</f>
        <v>12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228</v>
      </c>
      <c r="G14" s="14"/>
      <c r="H14" s="14"/>
      <c r="I14" s="14"/>
      <c r="J14" s="14"/>
      <c r="K14" s="14"/>
      <c r="L14" s="15" t="s">
        <v>33</v>
      </c>
      <c r="M14" s="14" t="s">
        <v>229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230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231</v>
      </c>
      <c r="G19" s="14"/>
      <c r="H19" s="14"/>
      <c r="I19" s="31"/>
      <c r="K19" s="15" t="s">
        <v>39</v>
      </c>
      <c r="L19" s="18" t="s">
        <v>232</v>
      </c>
      <c r="M19" s="28"/>
      <c r="O19" s="14"/>
      <c r="P19" s="22"/>
    </row>
    <row r="20" spans="2:16" ht="15" customHeight="1">
      <c r="B20" s="19" t="s">
        <v>110</v>
      </c>
      <c r="C20" s="19"/>
      <c r="D20" s="18"/>
      <c r="E20" s="18" t="s">
        <v>233</v>
      </c>
      <c r="F20" s="32"/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">
        <v>204</v>
      </c>
      <c r="C21" s="19"/>
      <c r="D21" s="14"/>
      <c r="E21" s="71" t="s">
        <v>234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114</v>
      </c>
      <c r="C22" s="19"/>
      <c r="D22" s="14"/>
      <c r="E22" s="14" t="s">
        <v>235</v>
      </c>
      <c r="F22" s="14"/>
      <c r="G22" s="14"/>
      <c r="H22" s="14"/>
      <c r="I22" s="14"/>
      <c r="J22" s="14"/>
      <c r="K22" s="15" t="s">
        <v>44</v>
      </c>
      <c r="L22" s="14" t="s">
        <v>236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/>
      <c r="E23" s="14" t="s">
        <v>237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4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4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/>
      <c r="E26" s="25" t="s">
        <v>51</v>
      </c>
      <c r="F26" s="25"/>
      <c r="G26" s="25"/>
      <c r="H26" s="25"/>
      <c r="I26" s="47"/>
      <c r="J26" s="25"/>
      <c r="K26" s="47"/>
      <c r="L26" s="25"/>
      <c r="M26" s="25"/>
      <c r="N26" s="25"/>
      <c r="O26" s="25"/>
      <c r="P26" s="35"/>
    </row>
    <row r="27" ht="21" customHeight="1"/>
    <row r="28" spans="2:16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238</v>
      </c>
      <c r="G29" s="14"/>
      <c r="H29" s="14"/>
      <c r="I29" s="14"/>
      <c r="J29" s="14"/>
      <c r="K29" s="15" t="s">
        <v>55</v>
      </c>
      <c r="L29" t="s">
        <v>239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240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191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6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9" ht="15" customHeight="1">
      <c r="B38" s="13" t="s">
        <v>59</v>
      </c>
      <c r="C38" s="32"/>
      <c r="D38" s="18" t="s">
        <v>241</v>
      </c>
      <c r="E38" s="15" t="s">
        <v>60</v>
      </c>
      <c r="F38" s="18">
        <v>55</v>
      </c>
      <c r="H38" s="15" t="s">
        <v>61</v>
      </c>
      <c r="I38" s="30">
        <v>2600</v>
      </c>
      <c r="J38" s="15" t="s">
        <v>62</v>
      </c>
      <c r="K38" s="18">
        <v>106</v>
      </c>
      <c r="L38" s="15" t="s">
        <v>63</v>
      </c>
      <c r="M38" s="18" t="s">
        <v>242</v>
      </c>
      <c r="N38" s="18"/>
      <c r="O38" s="18"/>
      <c r="P38" s="22"/>
      <c r="S38" s="5"/>
    </row>
    <row r="39" spans="2:19" ht="15" customHeight="1">
      <c r="B39" s="13" t="s">
        <v>64</v>
      </c>
      <c r="C39" s="14"/>
      <c r="D39" s="18">
        <v>4</v>
      </c>
      <c r="E39" s="15" t="s">
        <v>65</v>
      </c>
      <c r="F39" s="18" t="s">
        <v>134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42" t="s">
        <v>136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18" t="s">
        <v>193</v>
      </c>
      <c r="E40" s="15" t="s">
        <v>72</v>
      </c>
      <c r="F40" s="18">
        <v>43.9</v>
      </c>
      <c r="G40" s="14"/>
      <c r="H40" s="15" t="s">
        <v>33</v>
      </c>
      <c r="I40" s="18" t="s">
        <v>194</v>
      </c>
      <c r="J40" s="14"/>
      <c r="K40" s="18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5</v>
      </c>
      <c r="E41" s="15" t="s">
        <v>65</v>
      </c>
      <c r="F41" s="37" t="s">
        <v>209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42" t="s">
        <v>177</v>
      </c>
      <c r="N41" s="42"/>
      <c r="O41" s="37"/>
      <c r="P41" s="22"/>
      <c r="S41" s="5"/>
    </row>
    <row r="42" spans="2:16" ht="15" customHeight="1">
      <c r="B42" s="13" t="s">
        <v>71</v>
      </c>
      <c r="C42" s="32"/>
      <c r="D42" s="18" t="s">
        <v>243</v>
      </c>
      <c r="E42" s="15" t="s">
        <v>72</v>
      </c>
      <c r="F42" s="18">
        <v>19.6</v>
      </c>
      <c r="G42" s="14"/>
      <c r="H42" s="15" t="s">
        <v>33</v>
      </c>
      <c r="I42" s="78" t="s">
        <v>244</v>
      </c>
      <c r="J42" s="14"/>
      <c r="K42" s="14"/>
      <c r="L42" s="14"/>
      <c r="M42" s="14"/>
      <c r="N42" s="14"/>
      <c r="O42" s="14"/>
      <c r="P42" s="22"/>
    </row>
    <row r="43" spans="2:16" ht="15" customHeight="1">
      <c r="B43" s="44" t="s">
        <v>76</v>
      </c>
      <c r="C43" s="25"/>
      <c r="D43" s="45"/>
      <c r="E43" s="25"/>
      <c r="F43" s="45"/>
      <c r="G43" s="47"/>
      <c r="H43" s="48" t="s">
        <v>77</v>
      </c>
      <c r="I43" s="83"/>
      <c r="J43" s="25"/>
      <c r="K43" s="25"/>
      <c r="L43" s="25"/>
      <c r="M43" s="25"/>
      <c r="N43" s="25"/>
      <c r="O43" s="25"/>
      <c r="P43" s="27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7'!D46</f>
        <v>Oil based mud</v>
      </c>
      <c r="E46" s="14"/>
      <c r="F46" s="14"/>
      <c r="G46" s="14"/>
      <c r="H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245</v>
      </c>
      <c r="D47" s="15" t="s">
        <v>82</v>
      </c>
      <c r="E47" s="50" t="s">
        <v>246</v>
      </c>
      <c r="F47" s="15" t="s">
        <v>83</v>
      </c>
      <c r="G47" s="50" t="s">
        <v>247</v>
      </c>
      <c r="H47" s="15" t="s">
        <v>84</v>
      </c>
      <c r="I47" s="14">
        <v>17</v>
      </c>
      <c r="J47" s="15" t="s">
        <v>85</v>
      </c>
      <c r="K47" s="50" t="s">
        <v>248</v>
      </c>
      <c r="L47" s="15" t="s">
        <v>86</v>
      </c>
      <c r="M47" s="51" t="s">
        <v>249</v>
      </c>
      <c r="N47" s="15" t="s">
        <v>87</v>
      </c>
      <c r="O47" s="50" t="s">
        <v>250</v>
      </c>
      <c r="P47" s="52"/>
    </row>
    <row r="48" spans="2:16" ht="15" customHeight="1">
      <c r="B48" s="49" t="s">
        <v>88</v>
      </c>
      <c r="C48" s="50" t="s">
        <v>219</v>
      </c>
      <c r="D48" s="15" t="s">
        <v>89</v>
      </c>
      <c r="E48" s="50"/>
      <c r="F48" s="15" t="s">
        <v>90</v>
      </c>
      <c r="G48" s="50" t="s">
        <v>251</v>
      </c>
      <c r="H48" s="15" t="s">
        <v>91</v>
      </c>
      <c r="I48" s="50" t="s">
        <v>252</v>
      </c>
      <c r="J48" s="15" t="s">
        <v>92</v>
      </c>
      <c r="K48" s="50" t="s">
        <v>253</v>
      </c>
      <c r="L48" s="15" t="s">
        <v>93</v>
      </c>
      <c r="M48" s="51" t="s">
        <v>223</v>
      </c>
      <c r="N48" s="15" t="s">
        <v>94</v>
      </c>
      <c r="O48" s="50" t="s">
        <v>254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246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40619</v>
      </c>
      <c r="F52" s="57" t="str">
        <f>M7</f>
        <v>5:00am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7'!E53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30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0:C20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="89" zoomScaleNormal="89" zoomScaleSheetLayoutView="75" workbookViewId="0" topLeftCell="A19">
      <selection activeCell="E33" sqref="E33"/>
    </sheetView>
  </sheetViews>
  <sheetFormatPr defaultColWidth="9.140625" defaultRowHeight="12.75"/>
  <cols>
    <col min="1" max="1" width="2.57421875" style="0" customWidth="1"/>
    <col min="2" max="2" width="8.00390625" style="0" customWidth="1"/>
    <col min="3" max="3" width="11.28125" style="0" customWidth="1"/>
    <col min="4" max="4" width="7.00390625" style="0" customWidth="1"/>
    <col min="5" max="5" width="11.00390625" style="0" customWidth="1"/>
    <col min="6" max="6" width="7.7109375" style="0" customWidth="1"/>
    <col min="8" max="8" width="6.8515625" style="0" customWidth="1"/>
    <col min="10" max="10" width="6.421875" style="0" customWidth="1"/>
    <col min="12" max="12" width="11.7109375" style="0" customWidth="1"/>
    <col min="13" max="13" width="8.8515625" style="0" customWidth="1"/>
    <col min="14" max="14" width="7.421875" style="0" customWidth="1"/>
    <col min="15" max="15" width="11.421875" style="0" customWidth="1"/>
    <col min="16" max="16" width="1.7109375" style="0" customWidth="1"/>
    <col min="17" max="17" width="2.421875" style="0" customWidth="1"/>
  </cols>
  <sheetData>
    <row r="1" ht="15" customHeight="1">
      <c r="Q1" s="1">
        <v>9</v>
      </c>
    </row>
    <row r="2" spans="12:15" ht="15" customHeight="1">
      <c r="L2" s="2" t="s">
        <v>0</v>
      </c>
      <c r="M2" s="3" t="str">
        <f>IF(ISBLANK('Day 1'!M2),"",'Day 1'!M2)</f>
        <v>Lauren Manion</v>
      </c>
      <c r="N2" s="3"/>
      <c r="O2" s="3"/>
    </row>
    <row r="3" spans="7:15" ht="15" customHeight="1">
      <c r="G3" s="4" t="s">
        <v>2</v>
      </c>
      <c r="H3" s="4"/>
      <c r="I3" s="4"/>
      <c r="J3" s="4"/>
      <c r="L3" s="2" t="s">
        <v>3</v>
      </c>
      <c r="M3" s="3" t="str">
        <f>IF(ISBLANK('Day 1'!M3),"",'Day 1'!M3)</f>
        <v>XTO ENERGY</v>
      </c>
      <c r="N3" s="3"/>
      <c r="O3" s="3"/>
    </row>
    <row r="4" spans="7:15" ht="15" customHeight="1">
      <c r="G4" s="4" t="s">
        <v>5</v>
      </c>
      <c r="H4" s="4"/>
      <c r="I4" s="4"/>
      <c r="J4" s="4"/>
      <c r="L4" s="2" t="s">
        <v>6</v>
      </c>
      <c r="M4" s="3">
        <f>IF(ISBLANK('Day 1'!M4),"",'Day 1'!M4)</f>
      </c>
      <c r="N4" s="3"/>
      <c r="O4" s="3"/>
    </row>
    <row r="5" spans="7:15" ht="15" customHeight="1">
      <c r="G5" s="4" t="s">
        <v>7</v>
      </c>
      <c r="H5" s="4"/>
      <c r="I5" s="4"/>
      <c r="J5" s="4"/>
      <c r="L5" s="5" t="s">
        <v>8</v>
      </c>
      <c r="M5" s="3" t="str">
        <f>IF(ISBLANK('Day 1'!M5),"",'Day 1'!M5)</f>
        <v>lauren_manion@xtoenergy.com</v>
      </c>
      <c r="N5" s="3"/>
      <c r="O5" s="3"/>
    </row>
    <row r="6" spans="12:15" ht="15" customHeight="1">
      <c r="L6" s="5" t="s">
        <v>10</v>
      </c>
      <c r="M6" s="67">
        <f>IF(ISBLANK('Day 1'!M6),"",'Day 1'!M6+Q1-1)</f>
        <v>40620</v>
      </c>
      <c r="N6" s="67"/>
      <c r="O6" s="67"/>
    </row>
    <row r="7" spans="12:15" ht="15" customHeight="1">
      <c r="L7" s="2" t="s">
        <v>11</v>
      </c>
      <c r="M7" s="8" t="s">
        <v>118</v>
      </c>
      <c r="N7" s="8"/>
      <c r="O7" s="8"/>
    </row>
    <row r="8" spans="2:16" ht="22.5" customHeight="1">
      <c r="B8" s="9"/>
      <c r="C8" s="9"/>
      <c r="D8" s="9"/>
      <c r="E8" s="9"/>
      <c r="F8" s="9"/>
      <c r="H8" s="9"/>
      <c r="I8" s="10" t="s">
        <v>12</v>
      </c>
      <c r="J8" s="11">
        <f>'Day 1'!J8+Q1-1</f>
        <v>9</v>
      </c>
      <c r="K8" s="9"/>
      <c r="L8" s="9"/>
      <c r="M8" s="9"/>
      <c r="N8" s="9"/>
      <c r="O8" s="9"/>
      <c r="P8" s="9"/>
    </row>
    <row r="9" spans="2:16" ht="19.5" customHeight="1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ht="15" customHeight="1">
      <c r="B10" s="13" t="s">
        <v>14</v>
      </c>
      <c r="C10" s="14" t="str">
        <f>IF(ISBLANK('Day 1'!C10),"",'Day 1'!C10)</f>
        <v>Zogol 2213H</v>
      </c>
      <c r="D10" s="14"/>
      <c r="E10" s="14"/>
      <c r="G10" s="14"/>
      <c r="H10" s="15" t="s">
        <v>16</v>
      </c>
      <c r="I10" s="14" t="str">
        <f>IF(ISBLANK('Day 1'!I10),"",'Day 1'!I10)</f>
        <v>XTO Energy</v>
      </c>
      <c r="K10" s="14"/>
      <c r="L10" s="14"/>
      <c r="M10" s="14"/>
      <c r="N10" s="14"/>
      <c r="O10" s="14"/>
      <c r="P10" s="16"/>
    </row>
    <row r="11" spans="2:16" ht="15" customHeight="1">
      <c r="B11" s="13" t="s">
        <v>18</v>
      </c>
      <c r="C11" t="s">
        <v>255</v>
      </c>
      <c r="E11" s="14"/>
      <c r="F11" s="14"/>
      <c r="G11" s="14"/>
      <c r="H11" s="15" t="s">
        <v>19</v>
      </c>
      <c r="I11" s="14" t="s">
        <v>256</v>
      </c>
      <c r="J11" s="14"/>
      <c r="L11" s="15" t="s">
        <v>21</v>
      </c>
      <c r="M11" s="14" t="str">
        <f>IF(ISBLANK('Day 1'!M11),"",'Day 1'!M11)</f>
        <v>UDI</v>
      </c>
      <c r="P11" s="16"/>
    </row>
    <row r="12" spans="2:16" ht="15" customHeight="1">
      <c r="B12" s="19" t="s">
        <v>23</v>
      </c>
      <c r="C12" s="19"/>
      <c r="D12" s="14" t="str">
        <f>'Day 8'!D12</f>
        <v>39.4858206, -80.3492718</v>
      </c>
      <c r="E12" s="14"/>
      <c r="F12" s="14"/>
      <c r="H12" s="15" t="s">
        <v>25</v>
      </c>
      <c r="I12" s="14" t="str">
        <f>'Day 8'!I12</f>
        <v>Marion</v>
      </c>
      <c r="J12" s="14"/>
      <c r="K12" s="14"/>
      <c r="L12" s="15" t="s">
        <v>27</v>
      </c>
      <c r="M12" s="14" t="str">
        <f>IF(ISBLANK('Day 1'!M12),"",'Day 1'!M12)</f>
        <v>WV</v>
      </c>
      <c r="N12" s="14"/>
      <c r="O12" s="14"/>
      <c r="P12" s="16"/>
    </row>
    <row r="13" spans="2:16" ht="15" customHeight="1">
      <c r="B13" s="13" t="s">
        <v>29</v>
      </c>
      <c r="D13" s="32">
        <f>'Day 1'!D13+Q1-1</f>
        <v>9</v>
      </c>
      <c r="E13" s="14"/>
      <c r="F13" s="14"/>
      <c r="G13" s="22"/>
      <c r="H13" s="49" t="s">
        <v>30</v>
      </c>
      <c r="I13" s="32">
        <f>IF(ISBLANK('Day 1'!I13),"",'Day 1'!I13+Q1-1)</f>
        <v>13</v>
      </c>
      <c r="J13" s="14"/>
      <c r="K13" s="14"/>
      <c r="L13" s="15"/>
      <c r="M13" s="14"/>
      <c r="N13" s="14"/>
      <c r="O13" s="14"/>
      <c r="P13" s="16"/>
    </row>
    <row r="14" spans="2:16" ht="15" customHeight="1">
      <c r="B14" s="19" t="s">
        <v>31</v>
      </c>
      <c r="C14" s="19"/>
      <c r="D14" s="19"/>
      <c r="E14" s="19"/>
      <c r="F14" s="14" t="s">
        <v>121</v>
      </c>
      <c r="G14" s="14"/>
      <c r="H14" s="14"/>
      <c r="I14" s="14"/>
      <c r="J14" s="14"/>
      <c r="K14" s="14"/>
      <c r="L14" s="15" t="s">
        <v>33</v>
      </c>
      <c r="M14" s="14" t="s">
        <v>257</v>
      </c>
      <c r="N14" s="14"/>
      <c r="O14" s="14"/>
      <c r="P14" s="16"/>
    </row>
    <row r="15" spans="2:16" ht="15" customHeight="1">
      <c r="B15" s="19" t="s">
        <v>34</v>
      </c>
      <c r="C15" s="19"/>
      <c r="D15" s="19"/>
      <c r="E15" s="19"/>
      <c r="F15" s="14" t="s">
        <v>258</v>
      </c>
      <c r="G15" s="14"/>
      <c r="H15" s="14"/>
      <c r="I15" s="14"/>
      <c r="J15" s="14"/>
      <c r="K15" s="14"/>
      <c r="L15" s="14"/>
      <c r="M15" s="14"/>
      <c r="N15" s="14"/>
      <c r="O15" s="14"/>
      <c r="P15" s="22"/>
    </row>
    <row r="16" spans="2:16" ht="15" customHeigh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2:16" ht="21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ht="12.75"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5" customHeight="1">
      <c r="B19" s="19" t="s">
        <v>37</v>
      </c>
      <c r="C19" s="19"/>
      <c r="D19" s="19"/>
      <c r="E19" s="19"/>
      <c r="F19" s="32" t="s">
        <v>259</v>
      </c>
      <c r="G19" s="14"/>
      <c r="H19" s="14"/>
      <c r="I19" s="31"/>
      <c r="K19" s="15" t="s">
        <v>39</v>
      </c>
      <c r="L19" s="18" t="s">
        <v>260</v>
      </c>
      <c r="M19" s="28"/>
      <c r="O19" s="14"/>
      <c r="P19" s="22"/>
    </row>
    <row r="20" spans="2:16" ht="15" customHeight="1">
      <c r="B20" s="19" t="s">
        <v>110</v>
      </c>
      <c r="C20" s="15"/>
      <c r="D20" s="18"/>
      <c r="E20" s="18" t="s">
        <v>261</v>
      </c>
      <c r="G20" s="15"/>
      <c r="H20" s="32"/>
      <c r="I20" s="15"/>
      <c r="J20" s="32"/>
      <c r="K20" s="15"/>
      <c r="L20" s="32"/>
      <c r="M20" s="15"/>
      <c r="N20" s="32"/>
      <c r="O20" s="33"/>
      <c r="P20" s="22"/>
    </row>
    <row r="21" spans="2:16" ht="15" customHeight="1">
      <c r="B21" s="19" t="s">
        <v>204</v>
      </c>
      <c r="C21" s="19"/>
      <c r="D21" s="14"/>
      <c r="E21" s="71" t="s">
        <v>262</v>
      </c>
      <c r="F21" s="14"/>
      <c r="G21" s="14"/>
      <c r="H21" s="14"/>
      <c r="K21" s="15"/>
      <c r="L21" s="14"/>
      <c r="M21" s="32"/>
      <c r="N21" s="14"/>
      <c r="O21" s="14"/>
      <c r="P21" s="22"/>
    </row>
    <row r="22" spans="2:16" ht="15" customHeight="1">
      <c r="B22" s="19" t="s">
        <v>167</v>
      </c>
      <c r="C22" s="19"/>
      <c r="D22" s="14"/>
      <c r="E22" s="14" t="s">
        <v>263</v>
      </c>
      <c r="F22" s="14"/>
      <c r="G22" s="14"/>
      <c r="H22" s="14"/>
      <c r="I22" s="14"/>
      <c r="J22" s="14"/>
      <c r="K22" s="15" t="s">
        <v>44</v>
      </c>
      <c r="L22" s="14" t="s">
        <v>113</v>
      </c>
      <c r="M22" s="14"/>
      <c r="N22" s="14"/>
      <c r="O22" s="14"/>
      <c r="P22" s="22"/>
    </row>
    <row r="23" spans="2:16" ht="15" customHeight="1">
      <c r="B23" s="19" t="s">
        <v>112</v>
      </c>
      <c r="C23" s="19"/>
      <c r="D23" s="14"/>
      <c r="E23" s="14" t="s">
        <v>264</v>
      </c>
      <c r="F23" s="14"/>
      <c r="G23" s="14"/>
      <c r="H23" s="14"/>
      <c r="I23" s="14"/>
      <c r="J23" s="14"/>
      <c r="K23" s="15" t="s">
        <v>46</v>
      </c>
      <c r="L23" s="14" t="s">
        <v>47</v>
      </c>
      <c r="M23" s="14"/>
      <c r="N23" s="14"/>
      <c r="O23" s="14"/>
      <c r="P23" s="22"/>
    </row>
    <row r="24" spans="2:16" ht="15" customHeight="1">
      <c r="B24" s="19" t="s">
        <v>48</v>
      </c>
      <c r="C24" s="19"/>
      <c r="D24" s="14"/>
      <c r="E24" s="18" t="s">
        <v>49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</row>
    <row r="25" spans="2:16" ht="15" customHeight="1">
      <c r="B25" s="13" t="s">
        <v>50</v>
      </c>
      <c r="C25" s="14"/>
      <c r="D25" s="14"/>
      <c r="E25" s="18" t="s">
        <v>51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2"/>
    </row>
    <row r="26" spans="2:16" ht="15" customHeight="1">
      <c r="B26" s="44" t="s">
        <v>52</v>
      </c>
      <c r="C26" s="25"/>
      <c r="D26" s="25"/>
      <c r="E26" s="25" t="s">
        <v>51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</row>
    <row r="27" ht="21" customHeight="1"/>
    <row r="28" spans="2:16" ht="12.75">
      <c r="B28" s="29" t="s">
        <v>53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5" customHeight="1">
      <c r="B29" s="19" t="s">
        <v>54</v>
      </c>
      <c r="C29" s="19"/>
      <c r="D29" s="19"/>
      <c r="E29" s="14"/>
      <c r="F29" s="14" t="s">
        <v>238</v>
      </c>
      <c r="G29" s="14"/>
      <c r="H29" s="14"/>
      <c r="I29" s="14"/>
      <c r="J29" s="14"/>
      <c r="K29" s="15" t="s">
        <v>55</v>
      </c>
      <c r="L29" t="s">
        <v>265</v>
      </c>
      <c r="M29" s="31"/>
      <c r="N29" s="14"/>
      <c r="O29" s="14"/>
      <c r="P29" s="22"/>
    </row>
    <row r="30" spans="2:16" ht="15" customHeight="1">
      <c r="B30" s="19" t="s">
        <v>56</v>
      </c>
      <c r="C30" s="19"/>
      <c r="D30" s="19"/>
      <c r="E30" s="19"/>
      <c r="F30" s="14" t="s">
        <v>266</v>
      </c>
      <c r="G30" s="14"/>
      <c r="H30" s="14"/>
      <c r="I30" s="14"/>
      <c r="J30" s="14"/>
      <c r="K30" s="14"/>
      <c r="L30" s="14"/>
      <c r="M30" s="14"/>
      <c r="N30" s="14"/>
      <c r="O30" s="14"/>
      <c r="P30" s="22"/>
    </row>
    <row r="31" spans="2:16" ht="15" customHeight="1"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</row>
    <row r="32" spans="2:16" ht="15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2"/>
    </row>
    <row r="33" spans="2:16" ht="15" customHeight="1">
      <c r="B33" s="19" t="s">
        <v>57</v>
      </c>
      <c r="C33" s="19"/>
      <c r="D33" s="14"/>
      <c r="E33" s="14" t="s">
        <v>191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2"/>
    </row>
    <row r="34" spans="2:16" ht="15" customHeight="1"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2"/>
    </row>
    <row r="35" spans="2:16" ht="15" customHeight="1">
      <c r="B35" s="24"/>
      <c r="C35" s="25"/>
      <c r="D35" s="1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ht="21" customHeight="1">
      <c r="B36" s="28"/>
    </row>
    <row r="37" spans="2:19" ht="12.75">
      <c r="B37" s="29" t="s">
        <v>58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S37" s="28"/>
    </row>
    <row r="38" spans="2:19" ht="15" customHeight="1">
      <c r="B38" s="13" t="s">
        <v>59</v>
      </c>
      <c r="C38" s="32"/>
      <c r="D38" s="18">
        <v>44</v>
      </c>
      <c r="E38" s="15" t="s">
        <v>60</v>
      </c>
      <c r="F38" s="18">
        <v>55</v>
      </c>
      <c r="H38" s="15" t="s">
        <v>61</v>
      </c>
      <c r="I38" s="30">
        <v>2550</v>
      </c>
      <c r="J38" s="15" t="s">
        <v>62</v>
      </c>
      <c r="K38" s="18">
        <v>105</v>
      </c>
      <c r="L38" s="15" t="s">
        <v>63</v>
      </c>
      <c r="M38" s="78" t="s">
        <v>267</v>
      </c>
      <c r="N38" s="78"/>
      <c r="O38" s="78"/>
      <c r="P38" s="22"/>
      <c r="S38" s="5"/>
    </row>
    <row r="39" spans="2:19" ht="15" customHeight="1">
      <c r="B39" s="13" t="s">
        <v>64</v>
      </c>
      <c r="C39" s="14"/>
      <c r="D39" s="18">
        <v>4</v>
      </c>
      <c r="E39" s="15" t="s">
        <v>65</v>
      </c>
      <c r="F39" s="18" t="s">
        <v>134</v>
      </c>
      <c r="G39" s="14"/>
      <c r="H39" s="15" t="s">
        <v>67</v>
      </c>
      <c r="I39" s="18" t="s">
        <v>135</v>
      </c>
      <c r="J39" s="15" t="s">
        <v>69</v>
      </c>
      <c r="K39" s="18" t="s">
        <v>113</v>
      </c>
      <c r="L39" s="15" t="s">
        <v>70</v>
      </c>
      <c r="M39" s="42" t="s">
        <v>268</v>
      </c>
      <c r="N39" s="42"/>
      <c r="O39" s="37"/>
      <c r="P39" s="22"/>
      <c r="S39" s="5"/>
    </row>
    <row r="40" spans="2:19" ht="15" customHeight="1">
      <c r="B40" s="13" t="s">
        <v>71</v>
      </c>
      <c r="C40" s="32"/>
      <c r="D40" s="18" t="s">
        <v>193</v>
      </c>
      <c r="E40" s="15" t="s">
        <v>72</v>
      </c>
      <c r="F40" s="18">
        <v>43.9</v>
      </c>
      <c r="G40" s="14"/>
      <c r="H40" s="15" t="s">
        <v>33</v>
      </c>
      <c r="I40" s="18" t="s">
        <v>194</v>
      </c>
      <c r="J40" s="33"/>
      <c r="K40" s="18"/>
      <c r="L40" s="15" t="s">
        <v>73</v>
      </c>
      <c r="M40" s="42"/>
      <c r="N40" s="42"/>
      <c r="O40" s="37"/>
      <c r="P40" s="22"/>
      <c r="S40" s="5"/>
    </row>
    <row r="41" spans="2:19" ht="15" customHeight="1">
      <c r="B41" s="13" t="s">
        <v>74</v>
      </c>
      <c r="C41" s="14"/>
      <c r="D41" s="18">
        <v>5</v>
      </c>
      <c r="E41" s="15" t="s">
        <v>65</v>
      </c>
      <c r="F41" s="37" t="s">
        <v>209</v>
      </c>
      <c r="G41" s="14"/>
      <c r="H41" s="15" t="s">
        <v>67</v>
      </c>
      <c r="I41" s="18" t="s">
        <v>135</v>
      </c>
      <c r="J41" s="15" t="s">
        <v>69</v>
      </c>
      <c r="K41" s="18" t="s">
        <v>113</v>
      </c>
      <c r="L41" s="15" t="s">
        <v>70</v>
      </c>
      <c r="M41" s="42" t="s">
        <v>269</v>
      </c>
      <c r="N41" s="42"/>
      <c r="O41" s="37"/>
      <c r="P41" s="22"/>
      <c r="S41" s="5"/>
    </row>
    <row r="42" spans="2:19" ht="15" customHeight="1">
      <c r="B42" s="13" t="s">
        <v>71</v>
      </c>
      <c r="C42" s="32"/>
      <c r="D42" s="18" t="s">
        <v>270</v>
      </c>
      <c r="E42" s="15" t="s">
        <v>72</v>
      </c>
      <c r="F42" s="18">
        <v>42</v>
      </c>
      <c r="G42" s="14"/>
      <c r="H42" s="15" t="s">
        <v>33</v>
      </c>
      <c r="I42" s="78" t="s">
        <v>271</v>
      </c>
      <c r="J42" s="14"/>
      <c r="K42" s="14"/>
      <c r="L42" s="14"/>
      <c r="M42" s="14"/>
      <c r="N42" s="14"/>
      <c r="O42" s="14"/>
      <c r="P42" s="22"/>
      <c r="S42" s="28"/>
    </row>
    <row r="43" spans="2:19" ht="15" customHeight="1">
      <c r="B43" s="44" t="s">
        <v>76</v>
      </c>
      <c r="C43" s="25"/>
      <c r="D43" s="45"/>
      <c r="E43" s="25"/>
      <c r="F43" s="45"/>
      <c r="G43" s="47"/>
      <c r="H43" s="48" t="s">
        <v>77</v>
      </c>
      <c r="I43" s="83" t="s">
        <v>20</v>
      </c>
      <c r="J43" s="25"/>
      <c r="K43" s="25"/>
      <c r="L43" s="25"/>
      <c r="M43" s="25"/>
      <c r="N43" s="25"/>
      <c r="O43" s="25"/>
      <c r="P43" s="27"/>
      <c r="S43" s="28"/>
    </row>
    <row r="44" ht="21" customHeight="1"/>
    <row r="45" spans="2:16" ht="12.75">
      <c r="B45" s="29" t="s">
        <v>78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13" t="s">
        <v>79</v>
      </c>
      <c r="C46" s="14"/>
      <c r="D46" s="14" t="str">
        <f>'Day 7'!D46</f>
        <v>Oil based mud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2:16" ht="15" customHeight="1">
      <c r="B47" s="49" t="s">
        <v>81</v>
      </c>
      <c r="C47" s="50" t="s">
        <v>272</v>
      </c>
      <c r="D47" s="15" t="s">
        <v>82</v>
      </c>
      <c r="E47" s="50" t="s">
        <v>246</v>
      </c>
      <c r="F47" s="15" t="s">
        <v>83</v>
      </c>
      <c r="G47" s="50" t="s">
        <v>273</v>
      </c>
      <c r="H47" s="15" t="s">
        <v>84</v>
      </c>
      <c r="I47" s="50"/>
      <c r="J47" s="15" t="s">
        <v>85</v>
      </c>
      <c r="K47" s="50"/>
      <c r="L47" s="15" t="s">
        <v>86</v>
      </c>
      <c r="M47" s="51" t="s">
        <v>274</v>
      </c>
      <c r="N47" s="15" t="s">
        <v>87</v>
      </c>
      <c r="O47" s="50" t="s">
        <v>275</v>
      </c>
      <c r="P47" s="52"/>
    </row>
    <row r="48" spans="2:16" ht="15" customHeight="1">
      <c r="B48" s="49" t="s">
        <v>88</v>
      </c>
      <c r="C48" s="50" t="s">
        <v>219</v>
      </c>
      <c r="D48" s="15" t="s">
        <v>89</v>
      </c>
      <c r="E48" s="50"/>
      <c r="F48" s="15" t="s">
        <v>90</v>
      </c>
      <c r="G48" s="50" t="s">
        <v>276</v>
      </c>
      <c r="H48" s="15" t="s">
        <v>91</v>
      </c>
      <c r="I48" s="50" t="s">
        <v>252</v>
      </c>
      <c r="J48" s="15" t="s">
        <v>92</v>
      </c>
      <c r="K48" s="50" t="s">
        <v>253</v>
      </c>
      <c r="L48" s="15" t="s">
        <v>93</v>
      </c>
      <c r="M48" s="51" t="s">
        <v>277</v>
      </c>
      <c r="N48" s="15" t="s">
        <v>94</v>
      </c>
      <c r="O48" s="50" t="s">
        <v>278</v>
      </c>
      <c r="P48" s="52"/>
    </row>
    <row r="49" spans="2:16" ht="15" customHeight="1">
      <c r="B49" s="53" t="s">
        <v>95</v>
      </c>
      <c r="C49" s="54" t="s">
        <v>225</v>
      </c>
      <c r="D49" s="48" t="s">
        <v>96</v>
      </c>
      <c r="E49" s="54"/>
      <c r="F49" s="48" t="s">
        <v>97</v>
      </c>
      <c r="G49" s="55"/>
      <c r="H49" s="47"/>
      <c r="I49" s="25"/>
      <c r="J49" s="48" t="s">
        <v>98</v>
      </c>
      <c r="K49" s="55" t="s">
        <v>246</v>
      </c>
      <c r="L49" s="48" t="s">
        <v>99</v>
      </c>
      <c r="M49" s="54"/>
      <c r="N49" s="25"/>
      <c r="O49" s="25"/>
      <c r="P49" s="27"/>
    </row>
    <row r="51" ht="12.75">
      <c r="M51" s="21"/>
    </row>
    <row r="52" spans="4:15" ht="12.75">
      <c r="D52" s="2" t="s">
        <v>100</v>
      </c>
      <c r="E52" s="56">
        <f>M6</f>
        <v>40620</v>
      </c>
      <c r="F52" s="57" t="str">
        <f>'Day 8'!F52</f>
        <v>5:00am</v>
      </c>
      <c r="H52" s="2" t="s">
        <v>101</v>
      </c>
      <c r="I52" s="58"/>
      <c r="J52" s="58"/>
      <c r="K52" s="58"/>
      <c r="L52" s="2" t="s">
        <v>102</v>
      </c>
      <c r="M52" s="58"/>
      <c r="N52" s="58"/>
      <c r="O52" s="58"/>
    </row>
    <row r="53" spans="4:7" ht="12.75">
      <c r="D53" s="2" t="s">
        <v>103</v>
      </c>
      <c r="E53" s="58" t="str">
        <f>'Day 8'!E53</f>
        <v>Kelley Hartley &amp; Daniel Blake</v>
      </c>
      <c r="F53" s="58"/>
      <c r="G53" s="58"/>
    </row>
    <row r="54" ht="15.75" customHeight="1"/>
    <row r="55" spans="2:16" ht="12.75">
      <c r="B55" s="59" t="s">
        <v>105</v>
      </c>
      <c r="C55" s="60"/>
      <c r="D55" s="60"/>
      <c r="E55" s="84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</row>
    <row r="56" spans="2:16" ht="12.75">
      <c r="B56" s="6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63"/>
    </row>
    <row r="57" spans="2:16" ht="12.75">
      <c r="B57" s="62"/>
      <c r="C57" s="28"/>
      <c r="D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3"/>
    </row>
    <row r="58" spans="2:16" ht="12.75">
      <c r="B58" s="6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63"/>
    </row>
    <row r="59" spans="2:16" ht="12.75">
      <c r="B59" s="6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63"/>
    </row>
    <row r="60" spans="2:16" ht="12.75"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</row>
  </sheetData>
  <mergeCells count="29">
    <mergeCell ref="M2:O2"/>
    <mergeCell ref="G3:J3"/>
    <mergeCell ref="M3:O3"/>
    <mergeCell ref="G4:J4"/>
    <mergeCell ref="M4:O4"/>
    <mergeCell ref="G5:J5"/>
    <mergeCell ref="M5:O5"/>
    <mergeCell ref="M6:O6"/>
    <mergeCell ref="M7:O7"/>
    <mergeCell ref="B9:P9"/>
    <mergeCell ref="B12:C12"/>
    <mergeCell ref="B14:E14"/>
    <mergeCell ref="B15:E15"/>
    <mergeCell ref="B18:P18"/>
    <mergeCell ref="B19:E19"/>
    <mergeCell ref="B21:C21"/>
    <mergeCell ref="B22:C22"/>
    <mergeCell ref="B23:C23"/>
    <mergeCell ref="B24:C24"/>
    <mergeCell ref="B28:P28"/>
    <mergeCell ref="B29:D29"/>
    <mergeCell ref="B30:E30"/>
    <mergeCell ref="B33:C33"/>
    <mergeCell ref="B37:P37"/>
    <mergeCell ref="M38:O38"/>
    <mergeCell ref="M39:N39"/>
    <mergeCell ref="M40:N40"/>
    <mergeCell ref="M41:N41"/>
    <mergeCell ref="B45:P45"/>
  </mergeCells>
  <printOptions horizontalCentered="1"/>
  <pageMargins left="0.4" right="0.4201388888888889" top="0.75" bottom="0.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2011-03-23T22:34:40Z</cp:lastPrinted>
  <dcterms:created xsi:type="dcterms:W3CDTF">2011-02-06T12:39:29Z</dcterms:created>
  <dcterms:modified xsi:type="dcterms:W3CDTF">2011-03-23T22:51:06Z</dcterms:modified>
  <cp:category/>
  <cp:version/>
  <cp:contentType/>
  <cp:contentStatus/>
  <cp:revision>27</cp:revision>
</cp:coreProperties>
</file>